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arbu apjomi" sheetId="1" r:id="rId1"/>
  </sheets>
  <calcPr calcId="145621"/>
</workbook>
</file>

<file path=xl/calcChain.xml><?xml version="1.0" encoding="utf-8"?>
<calcChain xmlns="http://schemas.openxmlformats.org/spreadsheetml/2006/main">
  <c r="D35" i="1" l="1"/>
  <c r="D33" i="1"/>
  <c r="D32" i="1"/>
  <c r="D31" i="1"/>
  <c r="D28" i="1"/>
  <c r="D27" i="1" s="1"/>
  <c r="D29" i="1" s="1"/>
  <c r="D30" i="1" s="1"/>
  <c r="D26" i="1"/>
  <c r="D25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7" i="1"/>
  <c r="D16" i="1" l="1"/>
</calcChain>
</file>

<file path=xl/sharedStrings.xml><?xml version="1.0" encoding="utf-8"?>
<sst xmlns="http://schemas.openxmlformats.org/spreadsheetml/2006/main" count="65" uniqueCount="43">
  <si>
    <t>N.
p.k.</t>
  </si>
  <si>
    <t>Darba nosaukums</t>
  </si>
  <si>
    <t>Mērv.</t>
  </si>
  <si>
    <t>Daudz.</t>
  </si>
  <si>
    <t>Balkonu pārbūve</t>
  </si>
  <si>
    <t>gab</t>
  </si>
  <si>
    <t>Demontāžas darbi</t>
  </si>
  <si>
    <t>Esošo margu demontāža, saglabājot atkārtotai izmantošanai</t>
  </si>
  <si>
    <t>m</t>
  </si>
  <si>
    <t>Siltinājuma demontāža</t>
  </si>
  <si>
    <t>m2</t>
  </si>
  <si>
    <t>Esošā balkona plātnes demontāža</t>
  </si>
  <si>
    <t>Enkurstiegru attīrīšana</t>
  </si>
  <si>
    <t>Pagaidu nosegplātnes izbūve uz demontāžas brīdi, lai pasargātu krītošām daļām</t>
  </si>
  <si>
    <t>Ligzdu kalšana mūra sienās, būvgružu savākšana</t>
  </si>
  <si>
    <t>gb</t>
  </si>
  <si>
    <t>Pacēlāja noma</t>
  </si>
  <si>
    <t>h</t>
  </si>
  <si>
    <t>Autoceltnis</t>
  </si>
  <si>
    <t>Būvgružu savākšana un utilizācija</t>
  </si>
  <si>
    <t>m3</t>
  </si>
  <si>
    <t>Balkona montāža</t>
  </si>
  <si>
    <t>kg</t>
  </si>
  <si>
    <t>Balstplātnes betonēšana balkona sijām cementa java M10 zem balkona siju balstvietām ~0.001m3</t>
  </si>
  <si>
    <t>Ligzdu aizbetonēšana ar smalkgraudainu betonu C25/30 vienai ligzdai ~0.025m3</t>
  </si>
  <si>
    <t>Rievotas tērauda loksne ar pilienveida rakstu, pretkorozijas apstrāde C3H</t>
  </si>
  <si>
    <t>Esošo balkona margu attīrīšana, krāsošana, pretkorozijas aizsardzība C3H. Bojāto elementu nomaiņa pret ekvivalentiem izstrādājumiem</t>
  </si>
  <si>
    <t>Jauna nosegskārda T20 montāža</t>
  </si>
  <si>
    <t>Ēvēlētas koka margas montāža, dziļi imprignets, krāsots ar koksnes krāsu  3x</t>
  </si>
  <si>
    <t>Jauna skārda lāseņa montāža balkonam, cinkots skārds</t>
  </si>
  <si>
    <t>Balkona apakšdaļas nosegšana ar cementa šķiedras loksnēm Cembrit, papildus izbūvējot metāla karkasu</t>
  </si>
  <si>
    <t>Siltumizolācijas atjaunošana ar akmens vates izolācija b=100mm, uz līmjavas un stiprināts ar izolācijas dībeļie, izbūvēt virs balkona cokola profilu</t>
  </si>
  <si>
    <t>Siltumizolācijas atjaunošana ar ekstrudētā putupolistirola izolācija b=70mm, uz līmjavas un stiprināts ar izolācijas dībeļie</t>
  </si>
  <si>
    <t>Fasādes armēšana, ar stiklašķiedras sietu un armēšanas javu</t>
  </si>
  <si>
    <t>Masā tonēta dekoratīvā apmatuma izbūve fasādei, pirms tam veicot gruntēšanu</t>
  </si>
  <si>
    <t>Krāsota skārda pieslēguma profils pie fasādes</t>
  </si>
  <si>
    <t>Autoceltņa darbs</t>
  </si>
  <si>
    <t>Fasādes pārkrāsošana</t>
  </si>
  <si>
    <t>Fasādes pārkrāsošana ar fasādes krāsu darba zonās</t>
  </si>
  <si>
    <t>Būvlaukuma ierīkošana, uzturēšana</t>
  </si>
  <si>
    <t>Pielikums Nr.1 Cenu aptaujai</t>
  </si>
  <si>
    <t>Pagaidu celtniecības žoga montāža, noma un demontāža. Noma uz būvniecības periodu</t>
  </si>
  <si>
    <t>Metāla konstrukciju izgatavošana un montāža, pretkorozijas aizsardzības klace C3H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</si>
</sst>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2" applyFont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justify" vertical="center" wrapText="1"/>
    </xf>
    <xf numFmtId="0" fontId="3" fillId="4" borderId="7" xfId="3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justify" vertical="center" wrapText="1"/>
    </xf>
    <xf numFmtId="2" fontId="5" fillId="4" borderId="7" xfId="0" applyNumberFormat="1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4">
    <cellStyle name="Normal_invai" xfId="2"/>
    <cellStyle name="Normal_Sheet1_zem" xfId="1"/>
    <cellStyle name="Parasts" xfId="0" builtinId="0"/>
    <cellStyle name="Style 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16" zoomScaleNormal="100" workbookViewId="0">
      <selection activeCell="B24" sqref="B24"/>
    </sheetView>
  </sheetViews>
  <sheetFormatPr defaultColWidth="11.42578125" defaultRowHeight="15.75" x14ac:dyDescent="0.25"/>
  <cols>
    <col min="1" max="1" width="5.28515625" style="2" customWidth="1"/>
    <col min="2" max="2" width="57.7109375" style="2" customWidth="1"/>
    <col min="3" max="4" width="8.85546875" style="2" customWidth="1"/>
    <col min="5" max="18" width="11.42578125" style="1"/>
    <col min="19" max="16384" width="11.42578125" style="2"/>
  </cols>
  <sheetData>
    <row r="1" spans="1:18" x14ac:dyDescent="0.25">
      <c r="A1" s="30" t="s">
        <v>40</v>
      </c>
      <c r="B1" s="30"/>
      <c r="C1" s="30"/>
      <c r="D1" s="30"/>
    </row>
    <row r="2" spans="1:18" ht="10.5" customHeight="1" thickBot="1" x14ac:dyDescent="0.3">
      <c r="A2" s="3"/>
      <c r="B2" s="3"/>
      <c r="C2" s="3"/>
      <c r="D2" s="3"/>
    </row>
    <row r="3" spans="1:18" ht="18" customHeight="1" x14ac:dyDescent="0.25">
      <c r="A3" s="31" t="s">
        <v>0</v>
      </c>
      <c r="B3" s="33" t="s">
        <v>1</v>
      </c>
      <c r="C3" s="35" t="s">
        <v>2</v>
      </c>
      <c r="D3" s="33" t="s">
        <v>3</v>
      </c>
    </row>
    <row r="4" spans="1:18" x14ac:dyDescent="0.25">
      <c r="A4" s="32"/>
      <c r="B4" s="34"/>
      <c r="C4" s="36"/>
      <c r="D4" s="34"/>
    </row>
    <row r="5" spans="1:18" ht="16.5" thickBot="1" x14ac:dyDescent="0.3">
      <c r="A5" s="4">
        <v>1</v>
      </c>
      <c r="B5" s="5">
        <v>2</v>
      </c>
      <c r="C5" s="5">
        <v>3</v>
      </c>
      <c r="D5" s="5">
        <v>4</v>
      </c>
    </row>
    <row r="6" spans="1:18" x14ac:dyDescent="0.25">
      <c r="A6" s="6">
        <v>1</v>
      </c>
      <c r="B6" s="7" t="s">
        <v>4</v>
      </c>
      <c r="C6" s="8" t="s">
        <v>5</v>
      </c>
      <c r="D6" s="8">
        <v>48</v>
      </c>
    </row>
    <row r="7" spans="1:18" s="12" customFormat="1" x14ac:dyDescent="0.25">
      <c r="A7" s="6">
        <f>A6+1</f>
        <v>2</v>
      </c>
      <c r="B7" s="9" t="s">
        <v>6</v>
      </c>
      <c r="C7" s="10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2" customFormat="1" x14ac:dyDescent="0.25">
      <c r="A8" s="6">
        <f t="shared" ref="A8:A37" si="0">A7+1</f>
        <v>3</v>
      </c>
      <c r="B8" s="13" t="s">
        <v>7</v>
      </c>
      <c r="C8" s="14" t="s">
        <v>8</v>
      </c>
      <c r="D8" s="15">
        <f>4.9</f>
        <v>4.9000000000000004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2" customFormat="1" x14ac:dyDescent="0.25">
      <c r="A9" s="6">
        <f t="shared" si="0"/>
        <v>4</v>
      </c>
      <c r="B9" s="13" t="s">
        <v>9</v>
      </c>
      <c r="C9" s="14" t="s">
        <v>10</v>
      </c>
      <c r="D9" s="15">
        <f>3</f>
        <v>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2" customFormat="1" x14ac:dyDescent="0.25">
      <c r="A10" s="6">
        <f t="shared" si="0"/>
        <v>5</v>
      </c>
      <c r="B10" s="13" t="s">
        <v>11</v>
      </c>
      <c r="C10" s="14" t="s">
        <v>10</v>
      </c>
      <c r="D10" s="15">
        <f>3</f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12" customFormat="1" x14ac:dyDescent="0.25">
      <c r="A11" s="6">
        <f t="shared" si="0"/>
        <v>6</v>
      </c>
      <c r="B11" s="13" t="s">
        <v>12</v>
      </c>
      <c r="C11" s="14" t="s">
        <v>5</v>
      </c>
      <c r="D11" s="15">
        <f>4</f>
        <v>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s="12" customFormat="1" ht="31.5" x14ac:dyDescent="0.25">
      <c r="A12" s="6">
        <f t="shared" si="0"/>
        <v>7</v>
      </c>
      <c r="B12" s="16" t="s">
        <v>13</v>
      </c>
      <c r="C12" s="14" t="s">
        <v>10</v>
      </c>
      <c r="D12" s="15">
        <f>4*1.5</f>
        <v>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12" customFormat="1" x14ac:dyDescent="0.25">
      <c r="A13" s="6">
        <f t="shared" si="0"/>
        <v>8</v>
      </c>
      <c r="B13" s="17" t="s">
        <v>14</v>
      </c>
      <c r="C13" s="6" t="s">
        <v>15</v>
      </c>
      <c r="D13" s="18">
        <f>4</f>
        <v>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12" customFormat="1" x14ac:dyDescent="0.25">
      <c r="A14" s="6">
        <f t="shared" si="0"/>
        <v>9</v>
      </c>
      <c r="B14" s="17" t="s">
        <v>16</v>
      </c>
      <c r="C14" s="6" t="s">
        <v>17</v>
      </c>
      <c r="D14" s="18">
        <f>8*2</f>
        <v>16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12" customFormat="1" x14ac:dyDescent="0.25">
      <c r="A15" s="6">
        <f t="shared" si="0"/>
        <v>10</v>
      </c>
      <c r="B15" s="17" t="s">
        <v>18</v>
      </c>
      <c r="C15" s="6" t="s">
        <v>17</v>
      </c>
      <c r="D15" s="18">
        <f>8</f>
        <v>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12" customFormat="1" x14ac:dyDescent="0.25">
      <c r="A16" s="6">
        <f t="shared" si="0"/>
        <v>11</v>
      </c>
      <c r="B16" s="13" t="s">
        <v>19</v>
      </c>
      <c r="C16" s="14" t="s">
        <v>20</v>
      </c>
      <c r="D16" s="19">
        <f>(D10*0.2+D13*0.3*0.3*0.3)*1.3</f>
        <v>0.92040000000000011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12" customFormat="1" x14ac:dyDescent="0.25">
      <c r="A17" s="6">
        <f t="shared" si="0"/>
        <v>12</v>
      </c>
      <c r="B17" s="9" t="s">
        <v>21</v>
      </c>
      <c r="C17" s="10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12" customFormat="1" ht="31.5" x14ac:dyDescent="0.25">
      <c r="A18" s="6">
        <f t="shared" si="0"/>
        <v>13</v>
      </c>
      <c r="B18" s="20" t="s">
        <v>42</v>
      </c>
      <c r="C18" s="21" t="s">
        <v>22</v>
      </c>
      <c r="D18" s="15">
        <f>134.12</f>
        <v>134.12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12" customFormat="1" ht="31.5" x14ac:dyDescent="0.25">
      <c r="A19" s="6">
        <f t="shared" si="0"/>
        <v>14</v>
      </c>
      <c r="B19" s="20" t="s">
        <v>23</v>
      </c>
      <c r="C19" s="21" t="s">
        <v>5</v>
      </c>
      <c r="D19" s="18">
        <f>4</f>
        <v>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12" customFormat="1" ht="31.5" x14ac:dyDescent="0.25">
      <c r="A20" s="6">
        <f t="shared" si="0"/>
        <v>15</v>
      </c>
      <c r="B20" s="22" t="s">
        <v>24</v>
      </c>
      <c r="C20" s="23" t="s">
        <v>5</v>
      </c>
      <c r="D20" s="15">
        <f>4</f>
        <v>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12" customFormat="1" ht="31.5" x14ac:dyDescent="0.25">
      <c r="A21" s="6">
        <f t="shared" si="0"/>
        <v>16</v>
      </c>
      <c r="B21" s="24" t="s">
        <v>25</v>
      </c>
      <c r="C21" s="21" t="s">
        <v>10</v>
      </c>
      <c r="D21" s="18">
        <f>1*3.3</f>
        <v>3.3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2" customFormat="1" ht="47.25" x14ac:dyDescent="0.25">
      <c r="A22" s="6">
        <f t="shared" si="0"/>
        <v>17</v>
      </c>
      <c r="B22" s="25" t="s">
        <v>26</v>
      </c>
      <c r="C22" s="26" t="s">
        <v>8</v>
      </c>
      <c r="D22" s="15">
        <f>1*4.9</f>
        <v>4.9000000000000004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12" customFormat="1" x14ac:dyDescent="0.25">
      <c r="A23" s="6">
        <f t="shared" si="0"/>
        <v>18</v>
      </c>
      <c r="B23" s="25" t="s">
        <v>27</v>
      </c>
      <c r="C23" s="26" t="s">
        <v>10</v>
      </c>
      <c r="D23" s="15">
        <f>1*4.9</f>
        <v>4.9000000000000004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12" customFormat="1" ht="31.5" x14ac:dyDescent="0.25">
      <c r="A24" s="6">
        <f t="shared" si="0"/>
        <v>19</v>
      </c>
      <c r="B24" s="25" t="s">
        <v>28</v>
      </c>
      <c r="C24" s="26" t="s">
        <v>8</v>
      </c>
      <c r="D24" s="15">
        <f>1*4.9</f>
        <v>4.9000000000000004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12" customFormat="1" x14ac:dyDescent="0.25">
      <c r="A25" s="6">
        <f t="shared" si="0"/>
        <v>20</v>
      </c>
      <c r="B25" s="20" t="s">
        <v>29</v>
      </c>
      <c r="C25" s="6" t="s">
        <v>8</v>
      </c>
      <c r="D25" s="15">
        <f>1*4.9</f>
        <v>4.9000000000000004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12" customFormat="1" ht="31.5" x14ac:dyDescent="0.25">
      <c r="A26" s="6">
        <f t="shared" si="0"/>
        <v>21</v>
      </c>
      <c r="B26" s="17" t="s">
        <v>30</v>
      </c>
      <c r="C26" s="21" t="s">
        <v>10</v>
      </c>
      <c r="D26" s="18">
        <f>1*3</f>
        <v>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12" customFormat="1" ht="47.25" x14ac:dyDescent="0.25">
      <c r="A27" s="6">
        <f t="shared" si="0"/>
        <v>22</v>
      </c>
      <c r="B27" s="22" t="s">
        <v>31</v>
      </c>
      <c r="C27" s="23" t="s">
        <v>10</v>
      </c>
      <c r="D27" s="15">
        <f>1*3-D28</f>
        <v>2.5049999999999999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2" customFormat="1" ht="31.5" x14ac:dyDescent="0.25">
      <c r="A28" s="6">
        <f t="shared" si="0"/>
        <v>23</v>
      </c>
      <c r="B28" s="22" t="s">
        <v>32</v>
      </c>
      <c r="C28" s="6" t="s">
        <v>10</v>
      </c>
      <c r="D28" s="18">
        <f>1*3.3*0.15</f>
        <v>0.49499999999999994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12" customFormat="1" x14ac:dyDescent="0.25">
      <c r="A29" s="6">
        <f t="shared" si="0"/>
        <v>24</v>
      </c>
      <c r="B29" s="25" t="s">
        <v>33</v>
      </c>
      <c r="C29" s="26" t="s">
        <v>10</v>
      </c>
      <c r="D29" s="15">
        <f>D27+D28</f>
        <v>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12" customFormat="1" ht="31.5" x14ac:dyDescent="0.25">
      <c r="A30" s="6">
        <f t="shared" si="0"/>
        <v>25</v>
      </c>
      <c r="B30" s="25" t="s">
        <v>34</v>
      </c>
      <c r="C30" s="14" t="s">
        <v>10</v>
      </c>
      <c r="D30" s="15">
        <f>D29</f>
        <v>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12" customFormat="1" x14ac:dyDescent="0.25">
      <c r="A31" s="6">
        <f t="shared" si="0"/>
        <v>26</v>
      </c>
      <c r="B31" s="13" t="s">
        <v>35</v>
      </c>
      <c r="C31" s="14" t="s">
        <v>8</v>
      </c>
      <c r="D31" s="15">
        <f>1*3.3</f>
        <v>3.3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12" customFormat="1" x14ac:dyDescent="0.25">
      <c r="A32" s="6">
        <f t="shared" si="0"/>
        <v>27</v>
      </c>
      <c r="B32" s="13" t="s">
        <v>16</v>
      </c>
      <c r="C32" s="14" t="s">
        <v>17</v>
      </c>
      <c r="D32" s="15">
        <f>1*36</f>
        <v>36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12" customFormat="1" x14ac:dyDescent="0.25">
      <c r="A33" s="6">
        <f t="shared" si="0"/>
        <v>28</v>
      </c>
      <c r="B33" s="27" t="s">
        <v>36</v>
      </c>
      <c r="C33" s="21" t="s">
        <v>17</v>
      </c>
      <c r="D33" s="18">
        <f>1*8</f>
        <v>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12" customFormat="1" x14ac:dyDescent="0.25">
      <c r="A34" s="6">
        <f t="shared" si="0"/>
        <v>29</v>
      </c>
      <c r="B34" s="9" t="s">
        <v>37</v>
      </c>
      <c r="C34" s="28"/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12" customFormat="1" x14ac:dyDescent="0.25">
      <c r="A35" s="6">
        <f t="shared" si="0"/>
        <v>30</v>
      </c>
      <c r="B35" s="13" t="s">
        <v>38</v>
      </c>
      <c r="C35" s="26" t="s">
        <v>10</v>
      </c>
      <c r="D35" s="15">
        <f>2.9*1.2</f>
        <v>3.48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12" customFormat="1" x14ac:dyDescent="0.25">
      <c r="A36" s="6">
        <f t="shared" si="0"/>
        <v>31</v>
      </c>
      <c r="B36" s="9" t="s">
        <v>39</v>
      </c>
      <c r="C36" s="28"/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12" customFormat="1" ht="31.5" x14ac:dyDescent="0.25">
      <c r="A37" s="6">
        <f t="shared" si="0"/>
        <v>32</v>
      </c>
      <c r="B37" s="13" t="s">
        <v>41</v>
      </c>
      <c r="C37" s="26" t="s">
        <v>8</v>
      </c>
      <c r="D37" s="15">
        <v>30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41" spans="1:18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mergeCells count="5">
    <mergeCell ref="A1:D1"/>
    <mergeCell ref="A3:A4"/>
    <mergeCell ref="B3:B4"/>
    <mergeCell ref="C3:C4"/>
    <mergeCell ref="D3:D4"/>
  </mergeCells>
  <pageMargins left="0.9055118110236221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Darbu apjomi</vt:lpstr>
    </vt:vector>
  </TitlesOfParts>
  <Company>Valmieras Namsaimnieks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cp:lastPrinted>2020-03-30T13:42:16Z</cp:lastPrinted>
  <dcterms:created xsi:type="dcterms:W3CDTF">2020-03-30T13:32:43Z</dcterms:created>
  <dcterms:modified xsi:type="dcterms:W3CDTF">2020-03-31T06:03:35Z</dcterms:modified>
</cp:coreProperties>
</file>