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80" windowWidth="20490" windowHeight="8565" tabRatio="743" activeTab="11"/>
  </bookViews>
  <sheets>
    <sheet name="1.piel.-attiecināmās" sheetId="3" r:id="rId1"/>
    <sheet name="1.piel.-neattiecināmās" sheetId="7" r:id="rId2"/>
    <sheet name="9.pielikums" sheetId="8" r:id="rId3"/>
    <sheet name="10.pielilkums" sheetId="9" r:id="rId4"/>
    <sheet name="11.pielikums" sheetId="10" r:id="rId5"/>
    <sheet name="12.pielikums" sheetId="11" r:id="rId6"/>
    <sheet name="13.pielikums" sheetId="12" r:id="rId7"/>
    <sheet name="15.pielikums" sheetId="13" r:id="rId8"/>
    <sheet name="17.pielikums" sheetId="14" r:id="rId9"/>
    <sheet name="18.pielikums" sheetId="15" r:id="rId10"/>
    <sheet name="19.pielikums" sheetId="16" r:id="rId11"/>
    <sheet name="20.pielikums" sheetId="17" r:id="rId12"/>
  </sheets>
  <externalReferences>
    <externalReference r:id="rId13"/>
  </externalReferences>
  <definedNames>
    <definedName name="_xlnm.Print_Area" localSheetId="0">'1.piel.-attiecināmās'!$A$1:$E$192</definedName>
    <definedName name="_xlnm.Print_Area" localSheetId="8">'17.pielikums'!$A$1:$C$44</definedName>
    <definedName name="_xlnm.Print_Titles" localSheetId="0">'1.piel.-attiecināmās'!$5:$7</definedName>
    <definedName name="Excel_BuiltIn_Print_Titles" localSheetId="0">'1.piel.-attiecināmās'!$A$5:$AG$7</definedName>
    <definedName name="Excel_BuiltIn_Print_Titles" localSheetId="0">'1.piel.-attiecināmās'!$A$5:$AD$7</definedName>
    <definedName name="Excel_BuiltIn_Print_Titles_1">'1.piel.-attiecināmās'!$A$5:$AA$7</definedName>
    <definedName name="Excel_BuiltIn_Print_Titles_1_1">'1.piel.-attiecināmās'!$A$5:$E$7</definedName>
    <definedName name="Excel_BuiltIn_Print_Titles_1_1_1">'1.piel.-attiecināmās'!$A$5:$E$7</definedName>
    <definedName name="Excel_BuiltIn_Print_Titles_1_1_1_1">'1.piel.-attiecināmās'!$A$5:$E$7</definedName>
    <definedName name="Excel_BuiltIn_Print_Titles_1_1_1_1_1">#REF!</definedName>
  </definedNames>
  <calcPr calcId="145621" fullCalcOnLoad="1"/>
</workbook>
</file>

<file path=xl/calcChain.xml><?xml version="1.0" encoding="utf-8"?>
<calcChain xmlns="http://schemas.openxmlformats.org/spreadsheetml/2006/main">
  <c r="C32" i="16" l="1"/>
  <c r="C31" i="16"/>
  <c r="C30" i="16"/>
  <c r="C29" i="16"/>
  <c r="C28" i="16"/>
  <c r="C27" i="16"/>
  <c r="C26" i="16"/>
  <c r="C25" i="16"/>
  <c r="C24" i="16"/>
  <c r="C23" i="16"/>
  <c r="C22" i="16"/>
  <c r="C21" i="16"/>
  <c r="C20" i="16"/>
  <c r="A10" i="15"/>
  <c r="A9" i="15"/>
  <c r="A8" i="15"/>
  <c r="A7" i="15"/>
  <c r="AS56" i="13"/>
  <c r="AW56" i="13"/>
  <c r="AR56" i="13"/>
  <c r="AV56" i="13"/>
  <c r="AQ56" i="13"/>
  <c r="AU56" i="13"/>
  <c r="AS55" i="13"/>
  <c r="AW55" i="13"/>
  <c r="AQ55" i="13"/>
  <c r="AU55" i="13"/>
  <c r="AP54" i="13"/>
  <c r="AO54" i="13"/>
  <c r="AN54" i="13"/>
  <c r="AN55" i="13"/>
  <c r="AP55" i="13"/>
  <c r="AM54" i="13"/>
  <c r="AP74" i="13"/>
  <c r="AJ54" i="13"/>
  <c r="AT54" i="13"/>
  <c r="AI54" i="13"/>
  <c r="AS54" i="13"/>
  <c r="AH54" i="13"/>
  <c r="AH55" i="13"/>
  <c r="AJ55" i="13"/>
  <c r="AG54" i="13"/>
  <c r="AJ74" i="13"/>
  <c r="AF54" i="13"/>
  <c r="AE54" i="13"/>
  <c r="AD54" i="13"/>
  <c r="AD55" i="13"/>
  <c r="AF55" i="13"/>
  <c r="AC54" i="13"/>
  <c r="AF74" i="13"/>
  <c r="AB54" i="13"/>
  <c r="Q22" i="9"/>
  <c r="P22" i="9"/>
  <c r="N22" i="9"/>
  <c r="M22" i="9"/>
  <c r="K22" i="9"/>
  <c r="J22" i="9"/>
  <c r="H22" i="9"/>
  <c r="G22" i="9"/>
  <c r="E22" i="9"/>
  <c r="D22" i="9"/>
  <c r="B22" i="9"/>
  <c r="AX54" i="13"/>
  <c r="AW54" i="13"/>
  <c r="AR54" i="13"/>
  <c r="AV54" i="13"/>
  <c r="AF56" i="13"/>
  <c r="AF73" i="13"/>
  <c r="AP56" i="13"/>
  <c r="AP72" i="13"/>
  <c r="AQ54" i="13"/>
  <c r="AT74" i="13"/>
  <c r="AT55" i="13"/>
  <c r="AX55" i="13"/>
  <c r="AJ56" i="13"/>
  <c r="AP73" i="13"/>
  <c r="AR55" i="13"/>
  <c r="AV55" i="13"/>
  <c r="AF72" i="13"/>
  <c r="AF75" i="13"/>
  <c r="AF76" i="13"/>
  <c r="AF77" i="13"/>
  <c r="Z14" i="13"/>
  <c r="AU54" i="13"/>
  <c r="AX74" i="13"/>
  <c r="AP75" i="13"/>
  <c r="AP76" i="13"/>
  <c r="AP77" i="13"/>
  <c r="AT56" i="13"/>
  <c r="AJ73" i="13"/>
  <c r="AJ72" i="13"/>
  <c r="AJ75" i="13"/>
  <c r="AJ76" i="13"/>
  <c r="AJ77" i="13"/>
  <c r="AT72" i="13"/>
  <c r="AT73" i="13"/>
  <c r="AX56" i="13"/>
  <c r="AT75" i="13"/>
  <c r="AT76" i="13"/>
  <c r="AT77" i="13"/>
  <c r="AX72" i="13"/>
  <c r="AX73" i="13"/>
  <c r="AX75" i="13"/>
  <c r="AX76" i="13"/>
  <c r="AX77" i="13"/>
</calcChain>
</file>

<file path=xl/comments1.xml><?xml version="1.0" encoding="utf-8"?>
<comments xmlns="http://schemas.openxmlformats.org/spreadsheetml/2006/main">
  <authors>
    <author>ieva</author>
  </authors>
  <commentList>
    <comment ref="A4" authorId="0">
      <text>
        <r>
          <rPr>
            <b/>
            <sz val="9"/>
            <color indexed="81"/>
            <rFont val="Tahoma"/>
            <family val="2"/>
            <charset val="186"/>
          </rPr>
          <t>ieva:</t>
        </r>
        <r>
          <rPr>
            <sz val="9"/>
            <color indexed="81"/>
            <rFont val="Tahoma"/>
            <family val="2"/>
            <charset val="186"/>
          </rPr>
          <t xml:space="preserve">
</t>
        </r>
      </text>
    </comment>
  </commentList>
</comments>
</file>

<file path=xl/sharedStrings.xml><?xml version="1.0" encoding="utf-8"?>
<sst xmlns="http://schemas.openxmlformats.org/spreadsheetml/2006/main" count="1721" uniqueCount="619">
  <si>
    <t>1</t>
  </si>
  <si>
    <t>Nr. p. k.</t>
  </si>
  <si>
    <t>Kods</t>
  </si>
  <si>
    <t>Darba nosaukums</t>
  </si>
  <si>
    <t>Mērvienība</t>
  </si>
  <si>
    <t>Daudzums</t>
  </si>
  <si>
    <t>1.1</t>
  </si>
  <si>
    <t>02-00000</t>
  </si>
  <si>
    <t>gb.</t>
  </si>
  <si>
    <t>21-00000</t>
  </si>
  <si>
    <t>13-00000</t>
  </si>
  <si>
    <t>1.2</t>
  </si>
  <si>
    <t>05-00000</t>
  </si>
  <si>
    <t>1.3</t>
  </si>
  <si>
    <t>09-00000</t>
  </si>
  <si>
    <t>m</t>
  </si>
  <si>
    <t>1.4</t>
  </si>
  <si>
    <t>31-00000</t>
  </si>
  <si>
    <t>Logu un durvju nomaiņa</t>
  </si>
  <si>
    <t>Logu bloku demontāža un utilizācija</t>
  </si>
  <si>
    <t>Durvju demontāža un utilizācija</t>
  </si>
  <si>
    <t>Ārējo skārda palodžu demontāža un utilizācija</t>
  </si>
  <si>
    <t>Iekšējo palodžu demontāža un utilizācija</t>
  </si>
  <si>
    <t>06-00000</t>
  </si>
  <si>
    <t>10-00000</t>
  </si>
  <si>
    <t>08-00000</t>
  </si>
  <si>
    <t>Ailu sagatavošana logu un durvju montāžai</t>
  </si>
  <si>
    <t>Ailsānu apdare ar mitrumizturīgo ģipškartonu un siltinājumu no iekšpuses, ieskaitot stūra šinu montāžu, špaktelēšanu un krāsošanu</t>
  </si>
  <si>
    <t>Fasādes siltināšana un apdare</t>
  </si>
  <si>
    <t>Cokola metāla profils ar lāseni</t>
  </si>
  <si>
    <t>Sastatņu noma, montāža un demontāža</t>
  </si>
  <si>
    <t>Ailsānu siltināšana un apdare</t>
  </si>
  <si>
    <t>Ailsānu gruntēšana</t>
  </si>
  <si>
    <t>Ailsānu armēšana ar Valmieras stiklašķiedras sietu vai ekvivalentu, ieskaitot stūra līstu, PVC lāseni virs loga un pieslēguma līstes pie loga uzstādīšanu</t>
  </si>
  <si>
    <t>Ailsānu gruntēšana un tonēta dekoratīvā apmetuma uzklāšana</t>
  </si>
  <si>
    <t>2</t>
  </si>
  <si>
    <t>2.1</t>
  </si>
  <si>
    <t>3</t>
  </si>
  <si>
    <t>3.1</t>
  </si>
  <si>
    <t>Griesti</t>
  </si>
  <si>
    <t>Griestu un kāpņu laidu apakšu attīrīšana no esošās krāsas</t>
  </si>
  <si>
    <t>Griestu un kāpņu laidu apakšu gruntēšana un izlīdzināšana</t>
  </si>
  <si>
    <t>Griestu un kāpņu laidu apakšu špaktelēšana un slīpēšana, ieskaitot cinkotu metāla stūra šinu montāža</t>
  </si>
  <si>
    <t>3.2</t>
  </si>
  <si>
    <t>Sienas</t>
  </si>
  <si>
    <t>Sienu attīrīšana un sagatavošana apdarei</t>
  </si>
  <si>
    <t>Sienu vienlaidus špaktelēšana iestrādājot cinkotas stūra šinas un slīpēšana</t>
  </si>
  <si>
    <t>3.3</t>
  </si>
  <si>
    <t>Grīdas</t>
  </si>
  <si>
    <t>Vējtvera grīdas seguma un izlīdzinošās kārtas demontāža</t>
  </si>
  <si>
    <t>Metāla kājslauķa 500x900 montāža veco demontējot</t>
  </si>
  <si>
    <t>Vējtvera grīdas izlīdzināšana</t>
  </si>
  <si>
    <t>Vējtvera grīdas flīzēšana neslīdošām akmens masas flīzēm. Flīžu pretslīdes koeficients R10</t>
  </si>
  <si>
    <t>3.4</t>
  </si>
  <si>
    <t>Kāpņu margu remonts</t>
  </si>
  <si>
    <t>3.5</t>
  </si>
  <si>
    <t>Elektromontāžas darbi kāpņu telpās (apjomu precizēt būvniecības laikā)</t>
  </si>
  <si>
    <t>18-00000</t>
  </si>
  <si>
    <t>Kustību sensors 360gr. 12m 1200w</t>
  </si>
  <si>
    <t>Slēdzis</t>
  </si>
  <si>
    <t>Nozarkārbas IP44 montāža</t>
  </si>
  <si>
    <t>Kabelis NYM 3x1.5 vai ekvivalents</t>
  </si>
  <si>
    <t>gb</t>
  </si>
  <si>
    <t>Spuldze LED R63 8W E27 vai ekvivalents</t>
  </si>
  <si>
    <t>4</t>
  </si>
  <si>
    <t>4.1</t>
  </si>
  <si>
    <t>17-00000</t>
  </si>
  <si>
    <t>4.2</t>
  </si>
  <si>
    <t>5</t>
  </si>
  <si>
    <t>5.2</t>
  </si>
  <si>
    <t>Kabeļu kanāls 17x15</t>
  </si>
  <si>
    <t>Kabelis NYM 3x1.5</t>
  </si>
  <si>
    <t>Apgaismes armatūra ar spuldzēm</t>
  </si>
  <si>
    <t>6</t>
  </si>
  <si>
    <t>Ventilācijas sistēmas rekonstrukcija</t>
  </si>
  <si>
    <t>6.1</t>
  </si>
  <si>
    <t>6.2</t>
  </si>
  <si>
    <t>Ventilācijas skursteņu pārmūrēšana ar silikāta ķieģeļiem (apjomu precizēt būvdarbu laikā)</t>
  </si>
  <si>
    <t>Ventilācijas skursteņu armēšana ar Valmieras stiklašķiedras sietu vai ekvivalentu, ieskaitot stūra līstu uzstādīšanu</t>
  </si>
  <si>
    <t>Ventilācijas skursteņu gruntēšana un krāsošana ar tonētu fasādes krāsu</t>
  </si>
  <si>
    <t>Skārda jumtiņu montāža ventilācijas skursteņiem</t>
  </si>
  <si>
    <t>Skursteņu tīrīšana un gruntēšana bēniņu daļā</t>
  </si>
  <si>
    <t>Skursteņu armēšana bēniņu daļā ar Valmieras stiklašķiedras sietu vai ekvivalentu, ieskaitot stūra līstu uzstādīšanu</t>
  </si>
  <si>
    <t>Jumta seguma nomaiņa</t>
  </si>
  <si>
    <t>Viļņoto bitumena lokšņu jumta seguma demontāža ieskaitot lietus ūdens noteksistēmu, skārda iesegumus un jumta drošības margas, būvgružus utilizējot</t>
  </si>
  <si>
    <t>Jumta lūku montāža 600x800mm, ieskaitot stacionāras metāla kāpnes</t>
  </si>
  <si>
    <t>Ieejas mezglu un jumtiņu renovācija</t>
  </si>
  <si>
    <t>Slīpumu veidojošs slānis veidots ar Planitop Fast 300 vai ekvivalenta, ieskaitot gruntēšanu ar grunti Eco Prim Grip vai ekvivalentu</t>
  </si>
  <si>
    <t>Bituma ruļļu materiālu jumta seguma ieklāšana līmējot. Apakšklājs Technoelast K-MS 170/4000 3,2mm vai ekvivalents. Virsklājs Technoelast K-MS 170/3000 2,5mm vai ekvivalents, ieskaitot pieslēgumi pie sienas</t>
  </si>
  <si>
    <t>Stiegru apstrāde ar Mapefer 1k. vai ekvivalentu un stiegru apmešana ar Planitop 400 vai ekvivalentu, ieskaitot gruntēšanu ar grunti Eco Prim Grip vai ekvivalentu (apjomu precizēt būvniecības laikā)</t>
  </si>
  <si>
    <t>Jumtiņu apakšas armēšana ar Valmieras stiklašķiedras sietu vai ekvivalentu</t>
  </si>
  <si>
    <t>Jumtiņu apakšas gruntēšana un krāsošana ar tonētu fasādes krāsu</t>
  </si>
  <si>
    <t>Karnīzes ierīkošana ar skārda elementiem</t>
  </si>
  <si>
    <t>Krāsotas skārda lietus ūdens noteksistēmas 60mm ar montāžas materiāliem uzstādīšana</t>
  </si>
  <si>
    <t>3.6</t>
  </si>
  <si>
    <t>3.7</t>
  </si>
  <si>
    <t>3.8</t>
  </si>
  <si>
    <t>3.9</t>
  </si>
  <si>
    <t>3.10</t>
  </si>
  <si>
    <t>3.11</t>
  </si>
  <si>
    <t>Pretvēja plēves ieklāšana pie ārsienām piestiprinot ar koka latām 50x30mm un šuves salīmējot ar līmlenti</t>
  </si>
  <si>
    <t>Esošo bēniņu lūku nomaiņa pret BL-1 siltinātām ugunsdrošām EI2 60min bēniņu lūkām ar kāpnēm 700x900mm Fakro LSF-300 vai ekvivalentas, izbūvējot ailas koka konstrukcijas kārbu</t>
  </si>
  <si>
    <t>4.3</t>
  </si>
  <si>
    <t>4.4</t>
  </si>
  <si>
    <t>4.5</t>
  </si>
  <si>
    <t>Ventilācijas restu 300x200mm (izmēru precizēt katram vēdkanālam individuāli) nomaiņa virtuvēs un sanmezglos</t>
  </si>
  <si>
    <t>Jumta dzegas izveidošana ar krāsotiem apdares dēļiem 25x100mm papildus veidojot karkasu ar 75x50mm antiseptētiem kokmateriāliem, ieskaitot moskīta sieta montāžu</t>
  </si>
  <si>
    <t>Margu metāla detaļu tīrīšana, remontēšana un krāsošana</t>
  </si>
  <si>
    <t>Margas uzlikas tīrīšana remontēšana un krāsošana</t>
  </si>
  <si>
    <t>Sienu gruntēšana un krāsošana ar baltu ūdens emulsijas krāsu</t>
  </si>
  <si>
    <t>Griestu un kāpņu laidu apakšu gruntēšana un krāsošana ar baltu ūdensemulsijas krāsu</t>
  </si>
  <si>
    <t>Ārējo krāsota skārda palodžu montāža</t>
  </si>
  <si>
    <t>Sienu gruntēšana un  krāsošana ar tonētu ūdens emulsijas krāsu</t>
  </si>
  <si>
    <t>Kanalizācijas ventilācijas izvada 110/200/H + jumtiņš. Caur jumtu nodrošināt hermētiskumu.</t>
  </si>
  <si>
    <t>spāres</t>
  </si>
  <si>
    <t>Esošo lietus ūdens noteksistēmas notekcauruļu montāža, ieskaitot papildus materiālus (bojātos elementus aizstāt ar jauniem, apjoms precizējams objektā)</t>
  </si>
  <si>
    <t>Cokola gruntēšana un krāsošana ar tonētu ūdens dispersijas akrila krāsu</t>
  </si>
  <si>
    <t>kpl</t>
  </si>
  <si>
    <t>Atjaunot esošo betona tekni</t>
  </si>
  <si>
    <t>Pie katras teknes izbūvēt betona tekni lietus ūdens novadīšanai, L=1.6m ieskaitot palīgmateriālus un  pamatnes sagatavošanu</t>
  </si>
  <si>
    <t>PVC logu bloku L-1 1400x600(h)mm ieskaitot tvaika lentu no iekšpuses un ārpuses montāža</t>
  </si>
  <si>
    <t>PVC logu bloku L-2 1500x600(h)mm ieskaitot tvaika lentu no iekšpuses un ārpuses montāža</t>
  </si>
  <si>
    <t>PVC logu bloku L-3 1200x600(h)mm ieskaitot tvaika lentu no iekšpuses un ārpuses montāža</t>
  </si>
  <si>
    <t>PVC logu bloku L-4 1140x600(h)mm ieskaitot tvaika lentu no iekšpuses un ārpuses montāža</t>
  </si>
  <si>
    <t>PVC logu bloku L-5 2300x1550(h)mm ieskaitot tvaika lentu no iekšpuses un ārpuses montāža</t>
  </si>
  <si>
    <t>PVC logu bloku L-6 1700x1550(h)mm ieskaitot tvaika lentu no iekšpuses un ārpuses montāža</t>
  </si>
  <si>
    <t>Koka iekšdurvju bloka D-3 1100x2100(h)mm, ieskaitot hidraulisko durvju aizvērēju montāža</t>
  </si>
  <si>
    <t>Plaisas mūra sienā pastiprināt ar tērauda stiegrām d=12mm AIII (dots plaisu apjoms, apjomu precizēt objektā uz vietas) (skatīt lapu AR-23)</t>
  </si>
  <si>
    <t>Fasādes armēšana ar Valmieras stiklašķiedras sietu vai ekvivalentu, ieskaitot stūra līstu uzstādīšanu (skatīt lapu AR-24)</t>
  </si>
  <si>
    <t>5. stāva pārseguma siltināšana un elektroinstalācijas sakārtošana bēniņos (elektromontāžas darbu apjomus precizēt būvdarbu laikā)</t>
  </si>
  <si>
    <t>5. stāva pārseguma esošās siltumizolācijas noņemšana staigājamo laipu izbūves vietās</t>
  </si>
  <si>
    <t>Bēniņu staigājamo laipu montāža 1200 mm platumā</t>
  </si>
  <si>
    <t>Esošo ventilācijas restes R-1 500x900(h) mm remonts, gruntēšana, krāsošana, ierīkot pretinsektu sietu, ieskaitot papildmateriālus</t>
  </si>
  <si>
    <t xml:space="preserve">Esošās jumta dz/b konstrukcijas apsekošana un nepieciešamības gadījumā remontēt, apjomu precizēt objektā </t>
  </si>
  <si>
    <t>Antikondensāta plēves ieklāšana, stiprinot ar antiseptizētām piespiedējlatām 50x30mm</t>
  </si>
  <si>
    <t>Jaunu antiseptētu koka latojumu pa spārēm  montāža ar aptverēm (AR-20), ieskaitot papildmateriālus</t>
  </si>
  <si>
    <t xml:space="preserve">Profilēto metāla jumta lokšņu seguma T20-24W-1100 montāža, ieskaitot jumta papildelementus (lāseņi, pieslēgumi pie skursteņiem, kores elementi, vējdēļi u.c.)
</t>
  </si>
  <si>
    <t>Cokola un betona kāpņu remonts un apdare</t>
  </si>
  <si>
    <t>Esošajām betona gaismas šahtām ierīkot trapu ar lietus ūdens novadīšanas sistēmu</t>
  </si>
  <si>
    <t>Pagraba ailsānu gruntēšana</t>
  </si>
  <si>
    <t>Pagraba logu ailsānu armēšana ar Valmieras stiklašķiedras sietu vai ekvivalentu, ieskaitot stūra līstu, PVC lāseni virs loga un pieslēguma līstes pie loga uzstādīšanu</t>
  </si>
  <si>
    <t>Pagaraba logu ailsānu gruntēšana un tonēta dekoratīvā apmetuma uzklāšana</t>
  </si>
  <si>
    <t>Ailsānu atzāģēšana un nostiprināšana, apjomu precizēt objektā</t>
  </si>
  <si>
    <t>7</t>
  </si>
  <si>
    <t>Ūdensapgādes sistēmas renovācija</t>
  </si>
  <si>
    <t>7.1</t>
  </si>
  <si>
    <t>Minerālvates čaulas ar foliju Di40 b=30 ar PVC apvalku</t>
  </si>
  <si>
    <t>Minerālvates čaulas ar foliju Di32 b=30 ar PVC apvalku</t>
  </si>
  <si>
    <t xml:space="preserve">Minerālvates čaulas ar foliju Di26 b=30 </t>
  </si>
  <si>
    <t xml:space="preserve">Minerālvates čaulas ar foliju Di22 b=20 </t>
  </si>
  <si>
    <t>Pretsvīšanas izolācija aukstam ūdenim Di32, b=12</t>
  </si>
  <si>
    <t>Pretsvīšanas izolācija aukstam ūdenim Di25, b=12</t>
  </si>
  <si>
    <t>Pretsvīšanas izolācija aukstam ūdenim Di20, b=12</t>
  </si>
  <si>
    <t>Palīgmateriāli un stiprinājumi ar gumijas starplikām</t>
  </si>
  <si>
    <t>Esošās siltumizolācijas un cauruļu demontāža un utilizācija</t>
  </si>
  <si>
    <t>Sieta filtrs DN25 PN10</t>
  </si>
  <si>
    <t>Vienvirziena vārsts DN25 PN10</t>
  </si>
  <si>
    <t>Lodveida krāns DN25 PN10</t>
  </si>
  <si>
    <t>Lodveida krāns DN20 PN10</t>
  </si>
  <si>
    <t>Lodveida krāns DN15 PN10</t>
  </si>
  <si>
    <t>Tukšošanas krāns DN15</t>
  </si>
  <si>
    <t>Automātiskais atgaisotājs DN15</t>
  </si>
  <si>
    <t>Esošā sūkņa demontāža un montāža</t>
  </si>
  <si>
    <t>Pievienošanās esošajam karstā ūd. vadan DN40</t>
  </si>
  <si>
    <t>Sist. hidrauliskā pārbaude, skalošana, dezinfekcija, regulēšana</t>
  </si>
  <si>
    <t>Podu demontāža ar sekojošu montāžu</t>
  </si>
  <si>
    <t>14-00000</t>
  </si>
  <si>
    <t>7.2</t>
  </si>
  <si>
    <t>7.3</t>
  </si>
  <si>
    <t>7.4</t>
  </si>
  <si>
    <t>7.5</t>
  </si>
  <si>
    <t>Pievienošanās esošajam cirkulācijas vadam DN25</t>
  </si>
  <si>
    <t>Pagraba pārseguma siltināšana un remonts</t>
  </si>
  <si>
    <t>Krāsotu tērauda margu montāža pie kāpņu telpu ieejām</t>
  </si>
  <si>
    <t>21-00003</t>
  </si>
  <si>
    <t>Pagrabā jaunas durvju ailas izveide, pārsedzes 8PB-16-1p 3gb, montāža</t>
  </si>
  <si>
    <t>Metāla ārdurvju D-2 remonts, gruntēšana, krāsošana</t>
  </si>
  <si>
    <t>2.2</t>
  </si>
  <si>
    <t>Grīdas pamatnes sagatavošana, vadulu ierīkošana, armatūras montāža, betonēšana b=80mm, slīpēšana</t>
  </si>
  <si>
    <t>Dzīvokļu ārdurvju attīrīšana un krāsošana (apjomu precizēt būvdarbu laikā)</t>
  </si>
  <si>
    <t>Elektrības kastu labošana (apjomu precizēt būvdarbu laikā)</t>
  </si>
  <si>
    <t>Elektrības kastu attīrīšana un krāsošana kāpņu telpās (apjomu precizēt būvdarbu laikā)</t>
  </si>
  <si>
    <t>Kabeļu kanāls 17x15, 2m</t>
  </si>
  <si>
    <t>Kopējo ventilācijas kanālu tīrīšanas un vilkmes pārbaude katrā dzīvoklī, problēmas gadījumā paredzēt remontu</t>
  </si>
  <si>
    <t>Starp ventilācijas skursteņu jumtiņu un mūra konstrukciju izbūvē cinkotu sietu</t>
  </si>
  <si>
    <t>Spāru pagarināšana ar apstrādātiem antiseptiķi un antipirēnu zāģmateriāliem 50x200mm, l=1770m (2 gb. uz vienu spāri) stiprinātu ar enkurnaglām</t>
  </si>
  <si>
    <t>Jaunu antiseptētu koka spāru, izmiju un latu uz gala ārsienām montāža, ieskaitot papildmateriālus</t>
  </si>
  <si>
    <t>Antiseptētu brusu (šķērslatojums) 75x100(h)mm montāža ar soli 400mm</t>
  </si>
  <si>
    <t>Lietus ūdens noteksistēmas teknņu montāža, ieskaitot papildus materiālus</t>
  </si>
  <si>
    <t>Fasādes tīrīšana no organiskā apauguma, apjomu precizēt būvdarbu laikā</t>
  </si>
  <si>
    <t xml:space="preserve">Elektrosadales atvirzīšana no ēkas sienas, pirms darbu uzsākšanas darbus saskaņot AS “Sadales tīkls" </t>
  </si>
  <si>
    <t>kompl.</t>
  </si>
  <si>
    <t>Izbūvēt metāla (cinkotas) margas ieejām</t>
  </si>
  <si>
    <t>Būvdarbu apjomi</t>
  </si>
  <si>
    <t>Pasūtītājs: SIA"Valmieras Namsaimnieks"</t>
  </si>
  <si>
    <t>Piezīmes</t>
  </si>
  <si>
    <t xml:space="preserve">1.Darbu izpildes tāmes jāsagatavo atbilstoši tehniskās specifikācijas darbu apjomu tabulu pozīcijām un apjomiem. Lokālajās tāmēs jāievērtē visi darbu veikšanai nepieciešamie materiāli, algas un mehānismi, kā arī darbi, kas nav minēti, bet bez kuriem nebūtu iespējama būvdarbu tehnoloģiski pareiza un spēkā esoša normatīviem atbilstoša veikšana pilnā apmērā.
</t>
  </si>
  <si>
    <t>2. Visām precēm un materiāliem, kas tiks pielietoti Darba izpildē, jābūt jauniem un nelietotiem, kā arī tiem jāatbilst normatīvajos aktos noteiktajām prasībām</t>
  </si>
  <si>
    <t>3.Iepirkuma specifikācijā uzrādīto izstrādājumu konkrēto tirdzniecības marku vietā atļauts piedāvāt cita ražotāja ekvivalentus izstrādājumus. Ja pretendents piedāvā ekvivalentu produkciju, tad tāmēs norāda tās ražotāju un marku un pievieno piedāvājumam dokumentus, kas sniedz pietiekamu informāciju par piedāvāto produktu (ekspluatāciju īpašību deklarācijas). Pēc līguma noslēgšanas,  būvdarbu laikā atļauts pielietot tikai piedāvājumā norādītos materiālus.</t>
  </si>
  <si>
    <t>Pretendents:</t>
  </si>
  <si>
    <t>Parakstītāja amats, vārds, uzvārds:</t>
  </si>
  <si>
    <t>Paraksts:</t>
  </si>
  <si>
    <t>Datums:</t>
  </si>
  <si>
    <r>
      <t>m</t>
    </r>
    <r>
      <rPr>
        <vertAlign val="superscript"/>
        <sz val="11"/>
        <rFont val="Times New Roman"/>
        <family val="1"/>
        <charset val="186"/>
      </rPr>
      <t>2</t>
    </r>
  </si>
  <si>
    <r>
      <t>Fasādes siltināšana pie jumtiņiem ieejas mezgliem ar putupolistirolu EPS150, b=150mm, h=200mm, stiprinātu pie sienām ar līmjavu un dībeļiem (8gb/m</t>
    </r>
    <r>
      <rPr>
        <vertAlign val="superscript"/>
        <sz val="11"/>
        <rFont val="Times New Roman"/>
        <family val="1"/>
        <charset val="186"/>
      </rPr>
      <t>2</t>
    </r>
    <r>
      <rPr>
        <sz val="11"/>
        <rFont val="Times New Roman"/>
        <family val="1"/>
        <charset val="186"/>
      </rPr>
      <t>) TFIX-8M, L=215mm ar metāla naglu un plastmasas cepurīti</t>
    </r>
  </si>
  <si>
    <r>
      <t>Skursteņu siltināšana bēniņu daļā ar fasādes akmens vati, b=100mm, stiprinātu pie sienām ar līmjavu un dībeļiem (8gb/m</t>
    </r>
    <r>
      <rPr>
        <vertAlign val="superscript"/>
        <sz val="11"/>
        <rFont val="Times New Roman"/>
        <family val="1"/>
        <charset val="186"/>
      </rPr>
      <t>2</t>
    </r>
    <r>
      <rPr>
        <sz val="11"/>
        <rFont val="Times New Roman"/>
        <family val="1"/>
        <charset val="186"/>
      </rPr>
      <t>) TFIX-8M, L=175mm
 ar metāla naglu un plastmasas cepurīti</t>
    </r>
  </si>
  <si>
    <r>
      <t>m</t>
    </r>
    <r>
      <rPr>
        <vertAlign val="superscript"/>
        <sz val="11"/>
        <rFont val="Times New Roman"/>
        <family val="1"/>
        <charset val="186"/>
      </rPr>
      <t>3</t>
    </r>
  </si>
  <si>
    <t>4. Būvuzņēmējam jāievērtē darbu daudzumu sarakstā minēto darbu veikšanai nepieciešamie materiāli un papildus darbi, kas nav minēti šajā sarakstā, bet bez kuriem nebūtu iespējama būvdarbu tehnoloģiski pareiza un spēkā esošajiem normatīviem atbilstoša darba veikšana pilnā apjomā.</t>
  </si>
  <si>
    <t>5. Dotais saraksts skatāms kopā ar rasējumiem un citām dokumentācijas daļām.</t>
  </si>
  <si>
    <t>6. Būvdarbu veicējam ievērtēt būvniecības kalendāro laika periodu, un paredzēt papildus darbus, kas var rasties būvniecībai nelabvēlīgu laika apstākļu dēļ.</t>
  </si>
  <si>
    <t>Līgums Nr.___ no_______</t>
  </si>
  <si>
    <t>Loga veids</t>
  </si>
  <si>
    <t xml:space="preserve">Loga maiņas  izmaksas </t>
  </si>
  <si>
    <t>Skaits</t>
  </si>
  <si>
    <t xml:space="preserve">Izmaksas kopā bez PVN </t>
  </si>
  <si>
    <t xml:space="preserve">PVN </t>
  </si>
  <si>
    <t xml:space="preserve">Izmaksas kopā ar PVN </t>
  </si>
  <si>
    <t>L-1</t>
  </si>
  <si>
    <t>L-2</t>
  </si>
  <si>
    <t>…</t>
  </si>
  <si>
    <t>Kopā</t>
  </si>
  <si>
    <t>Sastādīja: _____________________</t>
  </si>
  <si>
    <t xml:space="preserve">Sertifikāta Nr. </t>
  </si>
  <si>
    <t xml:space="preserve">Pārbaudīja: ______________________ </t>
  </si>
  <si>
    <t>datums</t>
  </si>
  <si>
    <t>Loga apzīmējums (L-1,L-2,…………………………………….)</t>
  </si>
  <si>
    <t>Dzīvokļa Nr.</t>
  </si>
  <si>
    <t>Izmaksas dzīvoklim kopā</t>
  </si>
  <si>
    <t>Izmaksas ar PVN</t>
  </si>
  <si>
    <t xml:space="preserve">Objekta nosaukums: </t>
  </si>
  <si>
    <t xml:space="preserve">Izpildītājs:                </t>
  </si>
  <si>
    <t>Dzīvokļu logu nomaiņa</t>
  </si>
  <si>
    <t>Loga apzīmējums (L-1,L-2,……………………………………..)</t>
  </si>
  <si>
    <t>Īpašnieka/pilnvarotās personas vārds uzvārds, paraksts par to, ka piekrīt logu nomaiņai dzīvoklī</t>
  </si>
  <si>
    <t>Dzīvokļu logu nomaiņa un iekšējo logu aiļu apdare</t>
  </si>
  <si>
    <t>Loga apzīmējums (L-1,L-2,………………………………...)</t>
  </si>
  <si>
    <t>Īpašnieka/pilnvarotās personas vārds uzvārds, paraksts par to, ka nav pretenzijas par logu iebūvi un iekšējo logu aiļu apdari</t>
  </si>
  <si>
    <t>Būvuzraugs</t>
  </si>
  <si>
    <t>paraksts, vārds, uzvārds, datums</t>
  </si>
  <si>
    <r>
      <t>Daudzdzīvokļu dzīvojamās mājas Stacijas ielā 14, Valmierā logu maiņas izmaksas.</t>
    </r>
    <r>
      <rPr>
        <b/>
        <sz val="11"/>
        <rFont val="Calibri"/>
        <family val="2"/>
        <charset val="186"/>
      </rPr>
      <t xml:space="preserve"> (t.sk. Loga demontāža,utilizācija, jaunais logs, montāža, iekšējā palodze, iekšējo aiļu apdare, krāsošana)</t>
    </r>
  </si>
  <si>
    <t>Daudzdzīvokļu dzīvojamās mājas Stacijas ielā 14, Valmierā dzīvokļu logu maiņas izmaksas. (t.sk. Loga demontāža,utilizācija, jaunais logs, montāža, iekšējā palodze, iekšējo aiļu apdare, krāsošana)</t>
  </si>
  <si>
    <t>11. pielikums atklāta konkursam</t>
  </si>
  <si>
    <r>
      <t xml:space="preserve">"Energoefektivitātes paaugstināšana daudzdzīvokļu dzīvojamā mājā 
Stacijas ielā 14, Valmierā" </t>
    </r>
    <r>
      <rPr>
        <sz val="11"/>
        <rFont val="Times New Roman"/>
        <family val="1"/>
        <charset val="186"/>
      </rPr>
      <t>nolikumam</t>
    </r>
    <r>
      <rPr>
        <b/>
        <sz val="11"/>
        <rFont val="Times New Roman"/>
        <family val="1"/>
        <charset val="186"/>
      </rPr>
      <t xml:space="preserve">
</t>
    </r>
  </si>
  <si>
    <t>10. pielikums atklāta konkursa</t>
  </si>
  <si>
    <r>
      <t xml:space="preserve">Energoefektivitātes paaugstināšana daudzdzīvokļu dzīvojamā mājā 
Stacijas ielā 14, Valmierā </t>
    </r>
    <r>
      <rPr>
        <sz val="11"/>
        <rFont val="Times New Roman"/>
        <family val="1"/>
        <charset val="186"/>
      </rPr>
      <t>nolikumam</t>
    </r>
    <r>
      <rPr>
        <b/>
        <sz val="11"/>
        <rFont val="Times New Roman"/>
        <family val="1"/>
        <charset val="186"/>
      </rPr>
      <t xml:space="preserve">
</t>
    </r>
  </si>
  <si>
    <t>Energoefektivitātes paaugstināšana daudzdzīvokļu dzīvojamā mājā 
Stacijas ielā 14, Valmierā</t>
  </si>
  <si>
    <t>9. pielikums atklāta konkursa</t>
  </si>
  <si>
    <t>8.1.</t>
  </si>
  <si>
    <t>Esošās betona ieejas kāpnes un lieveni atjaunot ar betona remontsastāvu (Mapei Nivorapid vai ekvivalentu) un iestrādāt durvju atduri.</t>
  </si>
  <si>
    <t>Pagraba iekšdurvju remonts, gruntēšana un krāsošana</t>
  </si>
  <si>
    <t xml:space="preserve">Gāzes vadu atvirzīšana no fasādes, pirms darbu uzsākšanas darbus saskaņot AS “Latvijas Gāze” </t>
  </si>
  <si>
    <t>5. stāva pārseguma siltināšana ar beramo minerālvati PAROC BLT-3 b=350mm vai ekvivalentu materiālu</t>
  </si>
  <si>
    <t>Kāpņu telpas remonts</t>
  </si>
  <si>
    <t>Ailsānu siltināšanas ar fasādes akmens vati (λ≤0.036W/(mK)) , b=30mm, stiprinātu pie ailsāniem ar līmjavu un dībeļiem (3gb/m) TFIX-8M, L=95mm ar metāla naglu un plastmasas cepurīti</t>
  </si>
  <si>
    <t>Metāla ugunsdrošas durvis EI-30 ar skaņas un siltumizolāciju D-1 880x2100(h)mm montāža. Uz vienām durvīm jābūt uzrakstam "Siltummezgls", ieskaitot papildmateriālus</t>
  </si>
  <si>
    <t>Noņemt gala ārsienu esošo siltumizolācijas slāni, t.sk. utilizācija</t>
  </si>
  <si>
    <t>Fasādes sagatavošana siltināšanai un apdarei (fasādes izlīdzināšana ar apmetumu, gruntēšana, karogu kātu noņemšana, dz/b karnīzes demontāža, t.sk. utilizācija u.c.)</t>
  </si>
  <si>
    <t>Esošo pārseguma izolācijas sakārtošana un bēniņu telpas tīrīšana, t.sk.utilizācija</t>
  </si>
  <si>
    <t>Automātiskais slēdzis kāpņu telpās ar laika aizturi 1-7min ar gaismas indikatoru, katrā stāvā</t>
  </si>
  <si>
    <t>Cokola apmetuma remonts</t>
  </si>
  <si>
    <t xml:space="preserve">Pagraba logu ailsānu apmetuma noņemšana un nostiprināšana </t>
  </si>
  <si>
    <t>Pagraba ailsānu siltināšanas ar fasādes akmens vati (λ≤0.036W/(mK)) , b=30mm, stiprinātu pie ailsāniem ar līmjavu un dībeļiem (3gb/m) TFIX-8M, L=95mm ar metāla naglu un plastmasas cepurīti</t>
  </si>
  <si>
    <t>Iekšējo MDF palodžu montāža, balta, 25cm plata</t>
  </si>
  <si>
    <r>
      <t>Fasādes siltināšana ar fasādes akmens vati (λ≤0.036W/(mK)) , b=150mm, stiprinātu pie sienām ar līmjavu un dībeļiem (8gb/m</t>
    </r>
    <r>
      <rPr>
        <vertAlign val="superscript"/>
        <sz val="11"/>
        <rFont val="Times New Roman"/>
        <family val="1"/>
        <charset val="186"/>
      </rPr>
      <t>2</t>
    </r>
    <r>
      <rPr>
        <sz val="11"/>
        <rFont val="Times New Roman"/>
        <family val="1"/>
        <charset val="186"/>
      </rPr>
      <t>) TFIX-8M, L=215mm ar metāla naglu un plastmasas cepurīti</t>
    </r>
  </si>
  <si>
    <t>Fasādes gruntēšana un tonēta dekoratīvā apmetuma uzklāšana (noturīgs ilgtermiņā (10gadi) pret apaugšanu ar mikroorganismiem</t>
  </si>
  <si>
    <r>
      <t xml:space="preserve">Pagraba griestu sagatavošana un siltināšana ar fasādes akmens vates plāksnēm, (λ≤0.036W/(mK)) b=100mm, stiprinātu pie griestiem ar līmjavu un dībeļiem (5gb/m2) TFIX-8M, L=175mm ar metāla naglu un plastmasas cepurīti, armēts ar Valmieras stikla šķiedras sietu vai ekvivalentu. Pagraba šķūnīšu augšas atzāģēšanu, nostiprināšana. </t>
    </r>
    <r>
      <rPr>
        <sz val="11"/>
        <color indexed="8"/>
        <rFont val="Times New Roman"/>
        <family val="1"/>
        <charset val="186"/>
      </rPr>
      <t>Pirms pagraba pārseguma siltināšanas darbu uzsākšanas nepieciešams pārvietot un atjaunot esošās apgaismojum armatūras, atvirzīt kabeļus.</t>
    </r>
    <r>
      <rPr>
        <sz val="11"/>
        <rFont val="Times New Roman"/>
        <family val="1"/>
        <charset val="186"/>
      </rPr>
      <t xml:space="preserve"> (Skatīt lapu AR-6)</t>
    </r>
  </si>
  <si>
    <t>Dabīgās gaisa pieplūdes ventilācijas Systemair VTK-100 Airvent vai ekvivalenta sienas komplekta montāža ieskaitot caurumu izveidi sienā saskaņā ar ražotāja montāžas instrukcijām, t.sk. Apdare</t>
  </si>
  <si>
    <t>Apgaismes armatūra Lampa RONDO 100W vai ekvivalents</t>
  </si>
  <si>
    <t>Latojuma demontāža, t.sk.utilizācija</t>
  </si>
  <si>
    <t>Rūpnieciski izgatavotas jumta drošības barjeras ar sniega barjerām (no ovālajām caurulēm ORIMA vai ekvivalents) montāža iestrādājot gumijas starpliku starp barjeru un jumta segumu</t>
  </si>
  <si>
    <t>Zibensaizsardzības montāža. Pirms darbu uzsākšanas izstrādā zibensaizsardzības shēmu. Zibensaizsardzības sistēmas jāizbūve saskaņā ar MK noteikumiem Nr.294 “Noteikumi par Latvijas būvnormatīvu LBN 261-15 “Ēku iekšējā elektroinstalācija””, ko veic sertificēts būvspeciālists elektroietaišu izbūves darbu vadīšanā. Pēc zibensaizsardzības sistēmas izbūves būvdarbu veicējs iesniedz izpilddokumentāciju ar zibensaizsardzības izpildshēmu, zibensaizsardzības sistēmas pārbaudes aktu, protokolu par zemējuma kontūra pārbaudi un pretestības mērījumiem un mēraparātu kalibrēšanas sertifikātus, topogrāfija.</t>
  </si>
  <si>
    <t>Daudzslāņu pl. caurule DN40(d50x4,5) karstam ūdenim PN10 Uponor vai ekvivalents</t>
  </si>
  <si>
    <t>Daudzslāņu pl. caurule DN25(d32x3,0) karstam ūdenim PN10 Uponor vai ekvivalents</t>
  </si>
  <si>
    <t>Daudzslāņu pl. caurule DN20(d25x2,5) karstam ūdenim PN10 Uponor vai ekvivalents</t>
  </si>
  <si>
    <t>Daudzslāņu pl. caurule DN15(d20x2,25) karstam ūdenim PN10 Uponor vai ekvivalents</t>
  </si>
  <si>
    <t>Plastmasas daudzslānu cauruļu rūpnieciskie veidgabali  Uponor vai ekvivalents</t>
  </si>
  <si>
    <t>Rokas regulators MSV-BD Di15 uz cirk. vada Danfoss vai ekvivaelnst</t>
  </si>
  <si>
    <t>Ūdens skaitītāju ar attālin. nolasīšanu montāža G=1,5m3/st, DN15 aukstam ūdenim (t.sk. Filtrs, pretvārsts, ventīļi)</t>
  </si>
  <si>
    <t>Šahtu atvēršana un aizdare, apdare</t>
  </si>
  <si>
    <t>Īpašnieka/pilnvarotās personas vārds uzvārds, paraksts par to, ka nav pretenzijas par veiktajiem darbiem dzīvoklī (šahtu aizdare, apdare, u.c.)</t>
  </si>
  <si>
    <t>Esošo ūdens skaitītāju mezglu demontāža</t>
  </si>
  <si>
    <t xml:space="preserve"> Būvniecības ikmēneša izpildes akts par padarītiem darbiem</t>
  </si>
  <si>
    <t>Pasūtītājs:</t>
  </si>
  <si>
    <t>Nosaukums</t>
  </si>
  <si>
    <t>Reģistrācijas Nr.</t>
  </si>
  <si>
    <t>Juridiskā adrese</t>
  </si>
  <si>
    <t>Būvniecīgas līguma Nr.:</t>
  </si>
  <si>
    <t>Numurs</t>
  </si>
  <si>
    <t>Izpildītājs:</t>
  </si>
  <si>
    <t>Objekts:</t>
  </si>
  <si>
    <t>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Iietvaros Līguma Nr.L-DMS-11-0200</t>
  </si>
  <si>
    <t>Līguma summa</t>
  </si>
  <si>
    <t>Objekta adrese:</t>
  </si>
  <si>
    <t>Iela, mājas Nr. vai nosaukums</t>
  </si>
  <si>
    <t>Pilsēta/ pagasts</t>
  </si>
  <si>
    <t>Novads/Republikas nozīmes pilsēta</t>
  </si>
  <si>
    <t>Pasta indekss</t>
  </si>
  <si>
    <t>Atskaites periods</t>
  </si>
  <si>
    <t>Gads</t>
  </si>
  <si>
    <t>Mēnesis</t>
  </si>
  <si>
    <t>`</t>
  </si>
  <si>
    <t>Nr. p.k</t>
  </si>
  <si>
    <t>Vienības izmaksas</t>
  </si>
  <si>
    <t>Kopā uz visu apjomu</t>
  </si>
  <si>
    <t>Izpildīts iepriekšējā periodā</t>
  </si>
  <si>
    <t>Izpildīts atskaites periodā</t>
  </si>
  <si>
    <t>Izpildīts kopā no darbu sākuma</t>
  </si>
  <si>
    <t>Atlikums uz atskaites perioda beigām</t>
  </si>
  <si>
    <t>A-attiecināms;      N -neattiecināms</t>
  </si>
  <si>
    <t>Laika norma c/h</t>
  </si>
  <si>
    <t>darba samaksas likme EUR/h</t>
  </si>
  <si>
    <t>Darba alga EUR</t>
  </si>
  <si>
    <t>materiāli EUR</t>
  </si>
  <si>
    <t>mehānismi EUR</t>
  </si>
  <si>
    <t>kopā EUR</t>
  </si>
  <si>
    <t xml:space="preserve"> darbietilpība c/h </t>
  </si>
  <si>
    <t>Materiāli EUR</t>
  </si>
  <si>
    <t xml:space="preserve">Mehānismi EUR </t>
  </si>
  <si>
    <t>Summa EUR</t>
  </si>
  <si>
    <t>Mehānismi EUR</t>
  </si>
  <si>
    <t>Izmaksas kopā, EUR</t>
  </si>
  <si>
    <t>%</t>
  </si>
  <si>
    <t>N</t>
  </si>
  <si>
    <t>A</t>
  </si>
  <si>
    <t>Kopā tiešās izmaksas</t>
  </si>
  <si>
    <t>Materiālu, grunts apmaiņas un būvgružu transporta izdevumi</t>
  </si>
  <si>
    <t>Tiešās izmaksas kopā</t>
  </si>
  <si>
    <t>Attiecināmā daļa ( tiešās +pieskaitāmās)</t>
  </si>
  <si>
    <t>Virsizdevumi</t>
  </si>
  <si>
    <t>Peļņa</t>
  </si>
  <si>
    <t>Darba devēja sociālais nodoklis</t>
  </si>
  <si>
    <t>PVN</t>
  </si>
  <si>
    <t>Pavisam kopā</t>
  </si>
  <si>
    <t>Neattiecināmā daļa ( tiešās +pieskaitāmās)</t>
  </si>
  <si>
    <t>KOPĀ (tiešās+pieskaitāmās)</t>
  </si>
  <si>
    <t>9%</t>
  </si>
  <si>
    <t>2%</t>
  </si>
  <si>
    <t>Saņemtais avanss, %</t>
  </si>
  <si>
    <t>Saņemtais avanss, EUR</t>
  </si>
  <si>
    <t>Aizturētais maksājums</t>
  </si>
  <si>
    <t>Samaksai</t>
  </si>
  <si>
    <t>Apmaksājumā summa, EUR</t>
  </si>
  <si>
    <t>Būvuzrauga Vārds Uzvārds būvprakses sertifikāta Nr.</t>
  </si>
  <si>
    <t>Izpildītāja pārstāvis:</t>
  </si>
  <si>
    <t>Pasūtītāja pārstāvis:</t>
  </si>
  <si>
    <t>Vārds, uzvārds</t>
  </si>
  <si>
    <t>Amats</t>
  </si>
  <si>
    <t>Datums</t>
  </si>
  <si>
    <t>Vārds Uzvārds</t>
  </si>
  <si>
    <t>Informatīvais stends</t>
  </si>
  <si>
    <t>Raksturojums</t>
  </si>
  <si>
    <t>Atbilstības prasību kritēriji</t>
  </si>
  <si>
    <t>Ūdens patēriņa skaitītāja konstrukcija:</t>
  </si>
  <si>
    <t>Diametrs: Dn15 ūdens patēriņa skaitītāja montāžas vītne 3/4"</t>
  </si>
  <si>
    <t xml:space="preserve">Temperatūras klase: 30° </t>
  </si>
  <si>
    <t xml:space="preserve">Montāžas garums: L 80mm </t>
  </si>
  <si>
    <t>Montāžas garums: L 110mm</t>
  </si>
  <si>
    <t>Skaitītāja augstums bez datu moduļa: H 70 mm</t>
  </si>
  <si>
    <t>Ciparu mehānisma diametrs: 72 mm</t>
  </si>
  <si>
    <t>Aizsardzības līmenis: Ne mazāk kā IP65</t>
  </si>
  <si>
    <t>Vienstrūklas, sausā tipa ar vītņotiem cauruļu savienojumu uzgaļiem aukstā ūdens patēriņa skaitītāji.</t>
  </si>
  <si>
    <t>Misiņa vai bronzas korpusam.</t>
  </si>
  <si>
    <t>Skaitītāju ciparu mehānismam jābūt kustīgam attiecībā pret horizontālo asi 360 grādi. Ciparnīcas bloķēšanas mehānisms, nevar apgriezt vairāk par 360 grādiem.</t>
  </si>
  <si>
    <t>Ekspluatācija</t>
  </si>
  <si>
    <t>Ūdens patēriņa skaitītāja mehānismam jābūt izjaucamam un detaļām nomaināmām.</t>
  </si>
  <si>
    <t>Ūdens patēriņa skaitītāju ciparu skalai jābūt ne mazāk kā ar 8 ciparu rullīšiem, no kuriem 5 rullīšu cipariem jāapzīmē pilni kubikmetri, 3 rullīši apzīmē litrus.</t>
  </si>
  <si>
    <t>Skaitītāja datu nolasīšanas sistēmas modulis jāuzstāda uz skaitītāja, neizjaucot ūdens patēriņa skaitītāja augšējā caurspīdīga vāciņa daļas.</t>
  </si>
  <si>
    <t>Marķējums</t>
  </si>
  <si>
    <t>Ūdens patēriņa skaitītāju marķējumam jāatbilst Eiropas Parlamenta un Padomes Direktīvas 2004/22/EK prasībām.</t>
  </si>
  <si>
    <t>Vandālisma, mehāniskās un magnētiskās iedarbības aizsardzība</t>
  </si>
  <si>
    <t>Savienojumu starp mēr mehānismu un skaitīšanas mehānismu nodrošina aizsarg gredzens izgatavots no triecienizturīgas plastmasas vai metāla vai cita veida materiāla mehāniskās iedarbības aizsardzībai. Skaitītājam jābūt noplombētam ar  plombu, ja pastāv iespēja piekļūt skaitītāja mehānismam.</t>
  </si>
  <si>
    <t>Skaitītāja augšējam caurspīdīgam vāciņam jābūt no paaugstinātas stiprības organiskā stikla vai plastmasas. Skaitītāja konstrukcijā jābūt paredzētai drošības ierīcei, kas identificē mehānisma darbības pārtraukšanu caurspīdīga augšējā vāciņa vertikālās saspiešanas dēļ.</t>
  </si>
  <si>
    <t>Aizsardzība no ārējā magnētiskā lauka iedarbības saskaņā ar EN14154-3. Anti magnētiska konstrukcija (arī pret spēcīgiem neodima magnētiem).</t>
  </si>
  <si>
    <t>Metroloģija</t>
  </si>
  <si>
    <t>Izgatavotājrūpnīcas pirmreizējās 2015. gada  (vai piegādes gada) verifikācijas apzīmējums.</t>
  </si>
  <si>
    <t>Metroloģiskās precizitātes klasei jāatbilst ES MID direktīvas prasībām: R=Q3/Q1, kur Q3 – nominālais patēriņš, Q1 - minimālais patēriņš.</t>
  </si>
  <si>
    <t>Plūsmas traucējumu klases U0, D0</t>
  </si>
  <si>
    <t>Ūdens patēriņa skaitītāji piemēroti uzstādīšanai uz caurulēm gan horizontālā, gan vertikālā stāvoklī.</t>
  </si>
  <si>
    <t>Precizitātes klase ne zemāk: H R80; V R40</t>
  </si>
  <si>
    <t>Jūtīguma robeža no l/h &lt;8</t>
  </si>
  <si>
    <t>Ūdens patēriņa skaitītāju ciparu skalai jābūt ne mazāk kā ar 5 ciparu rullīšiem, no kuriem 5 rullīšu cipariem jāapzīmē pilni kubikmetri, 3 radītāji apzīmē litrus.</t>
  </si>
  <si>
    <t>Skaitītājam jābūt paredzētam aprīkošanai ar impulsu devēju datu nolasīšanas sistēmas moduļa pieslēgšanai.</t>
  </si>
  <si>
    <t xml:space="preserve">Skaitītāja augšējam caurspīdīgam vāciņam jābūt no paaugstinātas stiprības organiskā stikla vai plastmasas. </t>
  </si>
  <si>
    <t>Ūdens patēriņa skaitītāji piemēroti uzstādīšanai uz caurulēm horizontālā stāvoklī.</t>
  </si>
  <si>
    <t>Precizitātes klase ne zemāk: H R80</t>
  </si>
  <si>
    <t>Ūdens patēriņa skaitītāju speciālie noteikumi</t>
  </si>
  <si>
    <t>Ūdens patēriņa skaitītājiem jābūt aprīkotiem ar iespēju optiskai rādījumu nolasīšanai bez vadu savienojuma, saderīgiem ar radio komunikācijas moduli, kurš ir savietojams ar nolasīšanas iekārtu AT-WMBUS-02-1 868 Mhz</t>
  </si>
  <si>
    <t>Īpašie noteikumi</t>
  </si>
  <si>
    <t>Piegādāto ūdens skaitītāju garantija  24 mēneši.</t>
  </si>
  <si>
    <t>Ūdens skaitītāju komplektācija nedrīkst iekļaut: blīves, uzgaļus, uzgriežņus.</t>
  </si>
  <si>
    <t>Nr.</t>
  </si>
  <si>
    <r>
      <t>Nominālais ūdens patēriņš: Q</t>
    </r>
    <r>
      <rPr>
        <vertAlign val="superscript"/>
        <sz val="12"/>
        <rFont val="Times New Roman"/>
        <family val="1"/>
        <charset val="186"/>
      </rPr>
      <t>3</t>
    </r>
    <r>
      <rPr>
        <sz val="12"/>
        <rFont val="Times New Roman"/>
        <family val="1"/>
        <charset val="186"/>
      </rPr>
      <t xml:space="preserve"> = 2,5m</t>
    </r>
    <r>
      <rPr>
        <vertAlign val="superscript"/>
        <sz val="12"/>
        <rFont val="Times New Roman"/>
        <family val="1"/>
        <charset val="186"/>
      </rPr>
      <t>3</t>
    </r>
    <r>
      <rPr>
        <sz val="12"/>
        <rFont val="Times New Roman"/>
        <family val="1"/>
        <charset val="186"/>
      </rPr>
      <t>/h vai 1,6m</t>
    </r>
    <r>
      <rPr>
        <vertAlign val="superscript"/>
        <sz val="12"/>
        <rFont val="Times New Roman"/>
        <family val="1"/>
        <charset val="186"/>
      </rPr>
      <t>3</t>
    </r>
    <r>
      <rPr>
        <sz val="12"/>
        <rFont val="Times New Roman"/>
        <family val="1"/>
        <charset val="186"/>
      </rPr>
      <t>/h</t>
    </r>
  </si>
  <si>
    <r>
      <t>Aizsardzība no ārējā magnētiskā lauka iedarbības saskaņā ar EN14154-3</t>
    </r>
    <r>
      <rPr>
        <sz val="12"/>
        <color indexed="8"/>
        <rFont val="Times New Roman"/>
        <family val="1"/>
        <charset val="186"/>
      </rPr>
      <t>.</t>
    </r>
  </si>
  <si>
    <t>Ūdens patēriņa skaitītāju tehniskā specifikācija</t>
  </si>
  <si>
    <t>13. pielikums atklāta konkursa</t>
  </si>
  <si>
    <t>17.pielikums atklāta konkursa</t>
  </si>
  <si>
    <t>12. pielikums atklāta konkursam</t>
  </si>
  <si>
    <t>1.pielikums atklāta konkursa</t>
  </si>
  <si>
    <t>Palīgmateriāli, t.sk. Tukšošanas ventiļi pagraba, saskrūves, trejgabali. Atbilstoši nolikuma 17.pielikumam</t>
  </si>
  <si>
    <t>Ūdens skaitītāju ar attālin. nolasīšanu montāža G=1,5m3/st, DN15 karstam ūdenim (t.sk. Filtrs, pretvārsts, ventīļi). Atbilstoši nolikuma 17.pielikumam</t>
  </si>
  <si>
    <t xml:space="preserve">5. pielikums 
Latvijas būvnormatīvam LBN 501-15 "Būvizmaksu noteikšanas kārtība"
 (apstiprināts ar Ministru kabineta 2015. gada  30. jūnija
noteikumiem Nr. 330)
</t>
  </si>
  <si>
    <t>Lokālā tāme Nr.____</t>
  </si>
  <si>
    <t>______________________________________________________________________________________</t>
  </si>
  <si>
    <t>(Darba veids vai konstruktīvā elementa nosaukums)</t>
  </si>
  <si>
    <r>
      <t>Tāme sastādīta _____. gada tirgus cenās, pamatojoties uz _______ daļas rasējumiem.                            Tāmes izmaksas _____________________</t>
    </r>
    <r>
      <rPr>
        <i/>
        <sz val="12"/>
        <color indexed="8"/>
        <rFont val="Times New Roman"/>
        <family val="1"/>
        <charset val="186"/>
      </rPr>
      <t>euro</t>
    </r>
  </si>
  <si>
    <t>Tāme sastādīta: _____.gada ____.____________</t>
  </si>
  <si>
    <t>Nr. p.k.</t>
  </si>
  <si>
    <t>Darba</t>
  </si>
  <si>
    <t>nosaukums</t>
  </si>
  <si>
    <t>laika norma (c/h).</t>
  </si>
  <si>
    <r>
      <t>darba samaksas likme (</t>
    </r>
    <r>
      <rPr>
        <i/>
        <sz val="12"/>
        <color indexed="63"/>
        <rFont val="Times New Roman"/>
        <family val="1"/>
        <charset val="186"/>
      </rPr>
      <t>euro</t>
    </r>
    <r>
      <rPr>
        <sz val="14"/>
        <color indexed="8"/>
        <rFont val="Times New Roman"/>
        <family val="1"/>
        <charset val="186"/>
      </rPr>
      <t xml:space="preserve"> </t>
    </r>
    <r>
      <rPr>
        <sz val="12"/>
        <color indexed="8"/>
        <rFont val="Times New Roman"/>
        <family val="1"/>
        <charset val="186"/>
      </rPr>
      <t>/h)</t>
    </r>
  </si>
  <si>
    <r>
      <t>darba alga (</t>
    </r>
    <r>
      <rPr>
        <i/>
        <sz val="12"/>
        <color indexed="63"/>
        <rFont val="Times New Roman"/>
        <family val="1"/>
        <charset val="186"/>
      </rPr>
      <t>euro</t>
    </r>
    <r>
      <rPr>
        <sz val="12"/>
        <color indexed="8"/>
        <rFont val="Times New Roman"/>
        <family val="1"/>
        <charset val="186"/>
      </rPr>
      <t>)</t>
    </r>
  </si>
  <si>
    <r>
      <t>materiāli (</t>
    </r>
    <r>
      <rPr>
        <i/>
        <sz val="12"/>
        <color indexed="63"/>
        <rFont val="Times New Roman"/>
        <family val="1"/>
        <charset val="186"/>
      </rPr>
      <t>euro)</t>
    </r>
  </si>
  <si>
    <r>
      <t>mehānismi (</t>
    </r>
    <r>
      <rPr>
        <i/>
        <sz val="12"/>
        <color indexed="63"/>
        <rFont val="Times New Roman"/>
        <family val="1"/>
        <charset val="186"/>
      </rPr>
      <t>euro</t>
    </r>
    <r>
      <rPr>
        <sz val="12"/>
        <color indexed="8"/>
        <rFont val="Times New Roman"/>
        <family val="1"/>
        <charset val="186"/>
      </rPr>
      <t>)</t>
    </r>
  </si>
  <si>
    <r>
      <t>Kopā (</t>
    </r>
    <r>
      <rPr>
        <i/>
        <sz val="12"/>
        <color indexed="63"/>
        <rFont val="Times New Roman"/>
        <family val="1"/>
        <charset val="186"/>
      </rPr>
      <t>euro</t>
    </r>
    <r>
      <rPr>
        <sz val="12"/>
        <color indexed="8"/>
        <rFont val="Times New Roman"/>
        <family val="1"/>
        <charset val="186"/>
      </rPr>
      <t>)</t>
    </r>
  </si>
  <si>
    <t>darbietilpība (c/h)</t>
  </si>
  <si>
    <r>
      <t>materiāli (</t>
    </r>
    <r>
      <rPr>
        <i/>
        <sz val="12"/>
        <color indexed="63"/>
        <rFont val="Times New Roman"/>
        <family val="1"/>
        <charset val="186"/>
      </rPr>
      <t>euro</t>
    </r>
    <r>
      <rPr>
        <sz val="12"/>
        <color indexed="8"/>
        <rFont val="Times New Roman"/>
        <family val="1"/>
        <charset val="186"/>
      </rPr>
      <t>)</t>
    </r>
  </si>
  <si>
    <r>
      <t>summa (</t>
    </r>
    <r>
      <rPr>
        <i/>
        <sz val="12"/>
        <color indexed="63"/>
        <rFont val="Times New Roman"/>
        <family val="1"/>
        <charset val="186"/>
      </rPr>
      <t>euro</t>
    </r>
    <r>
      <rPr>
        <sz val="12"/>
        <color indexed="8"/>
        <rFont val="Times New Roman"/>
        <family val="1"/>
        <charset val="186"/>
      </rPr>
      <t>)</t>
    </r>
  </si>
  <si>
    <t>1.</t>
  </si>
  <si>
    <t>1.5</t>
  </si>
  <si>
    <t>1.6</t>
  </si>
  <si>
    <t>1.7</t>
  </si>
  <si>
    <t>1.8</t>
  </si>
  <si>
    <t>1.9</t>
  </si>
  <si>
    <t>1.10</t>
  </si>
  <si>
    <t>1.11</t>
  </si>
  <si>
    <t>1.12</t>
  </si>
  <si>
    <t>2.</t>
  </si>
  <si>
    <t>2.3</t>
  </si>
  <si>
    <t>2.4</t>
  </si>
  <si>
    <t>2.5</t>
  </si>
  <si>
    <t>2.6</t>
  </si>
  <si>
    <t>2.7</t>
  </si>
  <si>
    <t>2.8</t>
  </si>
  <si>
    <t>2.9</t>
  </si>
  <si>
    <t>2.10</t>
  </si>
  <si>
    <t>2.11</t>
  </si>
  <si>
    <t>2.12</t>
  </si>
  <si>
    <t>2.13</t>
  </si>
  <si>
    <t>2.14</t>
  </si>
  <si>
    <t>2.15</t>
  </si>
  <si>
    <t>2.16</t>
  </si>
  <si>
    <t>2.17</t>
  </si>
  <si>
    <t>2.18</t>
  </si>
  <si>
    <t>2.19</t>
  </si>
  <si>
    <t>3.12</t>
  </si>
  <si>
    <t>5.1</t>
  </si>
  <si>
    <t>5. stāva pārseguma siltināšana un elektroinstalācijas sakārtošana bēniņos</t>
  </si>
  <si>
    <t>6.3</t>
  </si>
  <si>
    <t>6.4</t>
  </si>
  <si>
    <t>6.5</t>
  </si>
  <si>
    <t>6.6</t>
  </si>
  <si>
    <t>6.7</t>
  </si>
  <si>
    <t>6.8</t>
  </si>
  <si>
    <t>6.9</t>
  </si>
  <si>
    <t>6.10</t>
  </si>
  <si>
    <t>6.11</t>
  </si>
  <si>
    <t>7.1.1</t>
  </si>
  <si>
    <t>7.1.2</t>
  </si>
  <si>
    <t>7.1.3</t>
  </si>
  <si>
    <t>7.1.4</t>
  </si>
  <si>
    <t>7.2.1</t>
  </si>
  <si>
    <t>7.2.2</t>
  </si>
  <si>
    <t>7.2.3</t>
  </si>
  <si>
    <t>7.2.4</t>
  </si>
  <si>
    <t>7.2.5</t>
  </si>
  <si>
    <t>7.2.6</t>
  </si>
  <si>
    <t>7.2.7</t>
  </si>
  <si>
    <t>7.3.1</t>
  </si>
  <si>
    <t>7.3.2</t>
  </si>
  <si>
    <t>7.3.3</t>
  </si>
  <si>
    <t>7.3.4</t>
  </si>
  <si>
    <t>7.4.1</t>
  </si>
  <si>
    <t>7.4.2</t>
  </si>
  <si>
    <t>7.5.1</t>
  </si>
  <si>
    <t>7.5.2</t>
  </si>
  <si>
    <t>7.5.3</t>
  </si>
  <si>
    <t>7.5.4</t>
  </si>
  <si>
    <t>7.5.5</t>
  </si>
  <si>
    <t>7.5.6</t>
  </si>
  <si>
    <t>7.5.7</t>
  </si>
  <si>
    <t>7.5.8</t>
  </si>
  <si>
    <t>8</t>
  </si>
  <si>
    <t>8.1</t>
  </si>
  <si>
    <t>8.2</t>
  </si>
  <si>
    <t>8.3</t>
  </si>
  <si>
    <t>8.4</t>
  </si>
  <si>
    <t>8.5</t>
  </si>
  <si>
    <t>8.6</t>
  </si>
  <si>
    <t>8.7</t>
  </si>
  <si>
    <t>8.8</t>
  </si>
  <si>
    <t>8.9</t>
  </si>
  <si>
    <t>8.10</t>
  </si>
  <si>
    <t>8.11</t>
  </si>
  <si>
    <t>8.12</t>
  </si>
  <si>
    <t>8.13</t>
  </si>
  <si>
    <t>9</t>
  </si>
  <si>
    <t>9.1</t>
  </si>
  <si>
    <t>9.2</t>
  </si>
  <si>
    <t>9.3</t>
  </si>
  <si>
    <t>9.4</t>
  </si>
  <si>
    <t>9.5</t>
  </si>
  <si>
    <t>9.6</t>
  </si>
  <si>
    <t>9.7</t>
  </si>
  <si>
    <t>9.8</t>
  </si>
  <si>
    <t>9.9</t>
  </si>
  <si>
    <t>9.10</t>
  </si>
  <si>
    <t>9.11</t>
  </si>
  <si>
    <t>9.12</t>
  </si>
  <si>
    <t>9.13</t>
  </si>
  <si>
    <t>9.14</t>
  </si>
  <si>
    <t>10</t>
  </si>
  <si>
    <t>10.1</t>
  </si>
  <si>
    <t>10.2</t>
  </si>
  <si>
    <t>10.3</t>
  </si>
  <si>
    <t>10.4</t>
  </si>
  <si>
    <t>10.5</t>
  </si>
  <si>
    <t>10.6</t>
  </si>
  <si>
    <t>10.7</t>
  </si>
  <si>
    <t>10.8</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</si>
  <si>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</si>
  <si>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</si>
  <si>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</si>
  <si>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</si>
  <si>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</si>
  <si>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</si>
  <si>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</si>
  <si>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</si>
  <si>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</si>
  <si>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</si>
  <si>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</si>
  <si>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</si>
  <si>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</si>
  <si>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</si>
  <si>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</si>
  <si>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</si>
  <si>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</si>
  <si>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</si>
  <si>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</si>
  <si>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</si>
  <si>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</si>
  <si>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</si>
  <si>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</si>
  <si>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</si>
  <si>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</si>
  <si>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</si>
  <si>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</si>
  <si>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</si>
  <si>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</si>
  <si>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</si>
  <si>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</si>
  <si>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</si>
  <si>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____ % materiālu, būvgružu transporta izdevumi *</t>
  </si>
  <si>
    <t>Piezīme. * demontāžas un grunts apmaiņas darbiem</t>
  </si>
  <si>
    <t>Sastādīja: _______________________________________________________________________________________________</t>
  </si>
  <si>
    <t>(paraksts un tā atšifrējums, datums)</t>
  </si>
  <si>
    <t>Pārbaudīja: ______________________________________________________________________________________________</t>
  </si>
  <si>
    <t>Sertifikāta Nr.______________</t>
  </si>
  <si>
    <t xml:space="preserve">6. pielikums 
Latvijas būvnormatīvam LBN 501-15 "Būvizmaksu noteikšanas kārtība"
 (apstiprināts ar Ministru kabineta 2015. gada  30. jūnija
noteikumiem Nr. 330)
</t>
  </si>
  <si>
    <t>Kopsavilkuma aprēķini par darbu vai konstruktīvo elementu veidiem</t>
  </si>
  <si>
    <t>___________________________________________________________________________________________________________________________</t>
  </si>
  <si>
    <t>(darba veids vai konstruktīvā elementa nosaukums)</t>
  </si>
  <si>
    <r>
      <t>Būves nosaukums:</t>
    </r>
    <r>
      <rPr>
        <b/>
        <sz val="14"/>
        <color indexed="8"/>
        <rFont val="Times New Roman"/>
        <family val="1"/>
        <charset val="186"/>
      </rPr>
      <t>Energoefektivitātes paaugstināšana daudzdzīvokļu dzīvojamā mājā Stacijas ielā 14, Valmierā</t>
    </r>
  </si>
  <si>
    <r>
      <t>Objekta nosaukums:</t>
    </r>
    <r>
      <rPr>
        <b/>
        <sz val="14"/>
        <color indexed="8"/>
        <rFont val="Times New Roman"/>
        <family val="1"/>
        <charset val="186"/>
      </rPr>
      <t>Energoefektivitātes paaugstināšana daudzdzīvokļu dzīvojamā mājā Stacijas ielā 14, Valmierā</t>
    </r>
  </si>
  <si>
    <r>
      <t xml:space="preserve">Objekta adrese: </t>
    </r>
    <r>
      <rPr>
        <b/>
        <sz val="14"/>
        <color indexed="8"/>
        <rFont val="Times New Roman"/>
        <family val="1"/>
        <charset val="186"/>
      </rPr>
      <t>Stacijas ielā 14, Valmierā</t>
    </r>
  </si>
  <si>
    <t>Pasūtījuma Nr. VN 2017/12</t>
  </si>
  <si>
    <r>
      <t xml:space="preserve">Par kopējo summu, </t>
    </r>
    <r>
      <rPr>
        <i/>
        <sz val="14"/>
        <color indexed="8"/>
        <rFont val="Times New Roman"/>
        <family val="1"/>
        <charset val="186"/>
      </rPr>
      <t>euro_______________</t>
    </r>
  </si>
  <si>
    <t>Kopējā darbietilpība, c/h_______________</t>
  </si>
  <si>
    <t>Tāme sastādīta _____.gada ___.____________</t>
  </si>
  <si>
    <t>Kods,</t>
  </si>
  <si>
    <t>Darva veids vai konstruktīvā elementa nosaukums</t>
  </si>
  <si>
    <t>Tāmes izmaksas</t>
  </si>
  <si>
    <t>Tai skaitā</t>
  </si>
  <si>
    <t>Darb-</t>
  </si>
  <si>
    <t>p.k.</t>
  </si>
  <si>
    <t>tāmes Nr.</t>
  </si>
  <si>
    <r>
      <t xml:space="preserve"> </t>
    </r>
    <r>
      <rPr>
        <i/>
        <sz val="12"/>
        <color indexed="8"/>
        <rFont val="Times New Roman"/>
        <family val="1"/>
        <charset val="186"/>
      </rPr>
      <t>(euro)</t>
    </r>
  </si>
  <si>
    <t>Ietilpība</t>
  </si>
  <si>
    <r>
      <t xml:space="preserve">Darba alga </t>
    </r>
    <r>
      <rPr>
        <i/>
        <sz val="12"/>
        <color indexed="8"/>
        <rFont val="Times New Roman"/>
        <family val="1"/>
        <charset val="186"/>
      </rPr>
      <t>(euro)</t>
    </r>
  </si>
  <si>
    <r>
      <t xml:space="preserve">Materiāli </t>
    </r>
    <r>
      <rPr>
        <i/>
        <sz val="12"/>
        <color indexed="8"/>
        <rFont val="Times New Roman"/>
        <family val="1"/>
        <charset val="186"/>
      </rPr>
      <t>(euro)</t>
    </r>
  </si>
  <si>
    <t>Mehānismi</t>
  </si>
  <si>
    <t xml:space="preserve"> (c/h)</t>
  </si>
  <si>
    <t>(euro)</t>
  </si>
  <si>
    <r>
      <t>Virs izdevumi</t>
    </r>
    <r>
      <rPr>
        <sz val="12"/>
        <color indexed="8"/>
        <rFont val="Times New Roman"/>
        <family val="1"/>
        <charset val="186"/>
      </rPr>
      <t xml:space="preserve"> ( _____%)</t>
    </r>
  </si>
  <si>
    <t>t.sk. darba aizsardzība</t>
  </si>
  <si>
    <r>
      <t>Peļņa</t>
    </r>
    <r>
      <rPr>
        <sz val="12"/>
        <color indexed="8"/>
        <rFont val="Times New Roman"/>
        <family val="1"/>
        <charset val="186"/>
      </rPr>
      <t xml:space="preserve"> ( _____%)</t>
    </r>
  </si>
  <si>
    <r>
      <t>Darba devēja soc. nodoklis</t>
    </r>
    <r>
      <rPr>
        <sz val="12"/>
        <color indexed="8"/>
        <rFont val="Times New Roman"/>
        <family val="1"/>
        <charset val="186"/>
      </rPr>
      <t xml:space="preserve"> (_%)</t>
    </r>
  </si>
  <si>
    <t>Sastādīja ______________________________________________________</t>
  </si>
  <si>
    <t>(Paraksts un tā atšifrējums, datums)</t>
  </si>
  <si>
    <t>Pārbaudīja_____________________________________________________</t>
  </si>
  <si>
    <t>Sertifikāta Nr. ______________________</t>
  </si>
  <si>
    <t>8. pielikums </t>
  </si>
  <si>
    <t>Latvijas būvnormatīvam LBN 501-15 "Būvizmaksu noteikšanas kārtība" 2015. gada  30. jūnija noteikumiem Nr. 330)</t>
  </si>
  <si>
    <t>APSTIPRINU</t>
  </si>
  <si>
    <t>____________________________________</t>
  </si>
  <si>
    <t>(pasūtītāja paraksts un tā atšifrējums)</t>
  </si>
  <si>
    <t>Z.v.</t>
  </si>
  <si>
    <t>____.gada __.______________</t>
  </si>
  <si>
    <t>Būvniecības koptāme</t>
  </si>
  <si>
    <r>
      <t>Būves nosaukums</t>
    </r>
    <r>
      <rPr>
        <b/>
        <sz val="14"/>
        <color indexed="8"/>
        <rFont val="Times New Roman"/>
        <family val="1"/>
        <charset val="186"/>
      </rPr>
      <t xml:space="preserve"> Energoefektivitātes paaugstināšana daudzdzīvokļu dzīvojamā mājā Stacijas ielā 14, Valmierā</t>
    </r>
  </si>
  <si>
    <r>
      <t xml:space="preserve">Būves adrese </t>
    </r>
    <r>
      <rPr>
        <b/>
        <sz val="14"/>
        <color indexed="8"/>
        <rFont val="Times New Roman"/>
        <family val="1"/>
        <charset val="186"/>
      </rPr>
      <t>Stacijas ielā 14, Valmierā</t>
    </r>
  </si>
  <si>
    <t>Tāme sastādīta ____.gada ___.__________</t>
  </si>
  <si>
    <t>Objekta nosaukums</t>
  </si>
  <si>
    <t>Objekta izmaksas</t>
  </si>
  <si>
    <t>PVN (____%)</t>
  </si>
  <si>
    <t>Energoefektivitātes paaugstināšana daudzdzīvokļu dzīvojamā mājā Stacijas ielā 14, Valmierā - Attiecināmās izmaksas</t>
  </si>
  <si>
    <t>Energoefektivitātes paaugstināšana daudzdzīvokļu dzīvojamā mājā Stacijas ielā 14, Valmierā - Neattiecināmās izmaksas</t>
  </si>
  <si>
    <t>13.1</t>
  </si>
  <si>
    <t>Zibensaizsardzības ierīkošana</t>
  </si>
  <si>
    <t>Zibensaizsardzības ierīkošana - neattiecināmās izmaksas</t>
  </si>
  <si>
    <t>3.2.</t>
  </si>
  <si>
    <t>7.5.</t>
  </si>
  <si>
    <t>7.5.1.</t>
  </si>
  <si>
    <t>8.2.</t>
  </si>
  <si>
    <t>11</t>
  </si>
  <si>
    <t>15. pielikums atklāta konkursa</t>
  </si>
  <si>
    <t>18.pielikums atklāta konkursa</t>
  </si>
  <si>
    <t>19.pielikums atklāta konkursa</t>
  </si>
  <si>
    <t>20.pielikums atklāta konkursa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</si>
</sst>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 #,##0.00_);_(* \(#,##0.00\);_(* \-??_);_(@_)"/>
    <numFmt numFmtId="176" formatCode="#,##0.00_ ;[Red]\-#,##0.00\ "/>
  </numFmts>
  <fonts count="84" x14ac:knownFonts="1">
    <font>
      <sz val="10"/>
      <name val="Arial"/>
      <family val="2"/>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60"/>
      <name val="Calibri"/>
      <family val="2"/>
      <charset val="186"/>
    </font>
    <font>
      <b/>
      <sz val="18"/>
      <color indexed="56"/>
      <name val="Cambria"/>
      <family val="2"/>
      <charset val="186"/>
    </font>
    <font>
      <sz val="11"/>
      <color indexed="52"/>
      <name val="Calibri"/>
      <family val="2"/>
      <charset val="186"/>
    </font>
    <font>
      <sz val="11"/>
      <color indexed="8"/>
      <name val="Calibri"/>
      <family val="2"/>
      <charset val="1"/>
    </font>
    <font>
      <sz val="10"/>
      <name val="Arial"/>
      <family val="2"/>
      <charset val="186"/>
    </font>
    <font>
      <sz val="10"/>
      <name val="Helv"/>
    </font>
    <font>
      <sz val="11"/>
      <name val="Times New Roman"/>
      <family val="1"/>
      <charset val="186"/>
    </font>
    <font>
      <sz val="11"/>
      <name val="Arial"/>
      <family val="2"/>
      <charset val="186"/>
    </font>
    <font>
      <b/>
      <sz val="11"/>
      <name val="Times New Roman"/>
      <family val="1"/>
      <charset val="186"/>
    </font>
    <font>
      <vertAlign val="superscript"/>
      <sz val="11"/>
      <name val="Times New Roman"/>
      <family val="1"/>
      <charset val="186"/>
    </font>
    <font>
      <sz val="11"/>
      <color indexed="8"/>
      <name val="Times New Roman"/>
      <family val="1"/>
      <charset val="186"/>
    </font>
    <font>
      <sz val="11"/>
      <name val="Times New Roman"/>
      <family val="1"/>
      <charset val="1"/>
    </font>
    <font>
      <b/>
      <sz val="14"/>
      <name val="Calibri"/>
      <family val="2"/>
      <charset val="186"/>
    </font>
    <font>
      <b/>
      <sz val="11"/>
      <name val="Calibri"/>
      <family val="2"/>
      <charset val="186"/>
    </font>
    <font>
      <b/>
      <sz val="16"/>
      <name val="Arial"/>
      <family val="2"/>
      <charset val="186"/>
    </font>
    <font>
      <b/>
      <sz val="10"/>
      <name val="Arial"/>
      <family val="2"/>
      <charset val="186"/>
    </font>
    <font>
      <sz val="12"/>
      <name val="Times New Roman"/>
      <family val="1"/>
      <charset val="186"/>
    </font>
    <font>
      <b/>
      <sz val="13"/>
      <name val="Times New Roman"/>
      <family val="1"/>
      <charset val="186"/>
    </font>
    <font>
      <sz val="13"/>
      <name val="Times New Roman"/>
      <family val="1"/>
      <charset val="186"/>
    </font>
    <font>
      <b/>
      <sz val="13"/>
      <color indexed="8"/>
      <name val="Times New Roman"/>
      <family val="1"/>
      <charset val="186"/>
    </font>
    <font>
      <b/>
      <sz val="12"/>
      <name val="Times New Roman"/>
      <family val="1"/>
      <charset val="186"/>
    </font>
    <font>
      <sz val="8"/>
      <name val="Times New Roman"/>
      <family val="1"/>
      <charset val="186"/>
    </font>
    <font>
      <b/>
      <sz val="8"/>
      <name val="Times New Roman"/>
      <family val="1"/>
      <charset val="186"/>
    </font>
    <font>
      <sz val="11"/>
      <name val="Century Gothic"/>
      <family val="2"/>
      <charset val="186"/>
    </font>
    <font>
      <b/>
      <sz val="20"/>
      <name val="Arial"/>
      <family val="2"/>
      <charset val="186"/>
    </font>
    <font>
      <sz val="11"/>
      <color indexed="60"/>
      <name val="Arial"/>
      <family val="2"/>
      <charset val="186"/>
    </font>
    <font>
      <b/>
      <sz val="14"/>
      <color indexed="8"/>
      <name val="Arial"/>
      <family val="2"/>
      <charset val="186"/>
    </font>
    <font>
      <b/>
      <u/>
      <sz val="10"/>
      <name val="Arial"/>
      <family val="2"/>
      <charset val="186"/>
    </font>
    <font>
      <b/>
      <sz val="16"/>
      <color indexed="8"/>
      <name val="Arial"/>
      <family val="2"/>
      <charset val="186"/>
    </font>
    <font>
      <b/>
      <sz val="11"/>
      <color indexed="8"/>
      <name val="Arial"/>
      <family val="2"/>
      <charset val="186"/>
    </font>
    <font>
      <sz val="9"/>
      <name val="Arial"/>
      <family val="2"/>
      <charset val="186"/>
    </font>
    <font>
      <sz val="10"/>
      <color indexed="60"/>
      <name val="Arial"/>
      <family val="2"/>
      <charset val="186"/>
    </font>
    <font>
      <b/>
      <sz val="11"/>
      <name val="Arial"/>
      <family val="2"/>
      <charset val="186"/>
    </font>
    <font>
      <sz val="10"/>
      <color indexed="8"/>
      <name val="Arial"/>
      <family val="2"/>
      <charset val="186"/>
    </font>
    <font>
      <b/>
      <sz val="10"/>
      <color indexed="8"/>
      <name val="Arial"/>
      <family val="2"/>
      <charset val="186"/>
    </font>
    <font>
      <sz val="14"/>
      <name val="Arial"/>
      <family val="2"/>
      <charset val="186"/>
    </font>
    <font>
      <sz val="8"/>
      <color indexed="8"/>
      <name val="Arial"/>
      <family val="2"/>
      <charset val="186"/>
    </font>
    <font>
      <b/>
      <sz val="8"/>
      <color indexed="8"/>
      <name val="Arial"/>
      <family val="2"/>
      <charset val="186"/>
    </font>
    <font>
      <sz val="8"/>
      <name val="Arial"/>
      <family val="2"/>
      <charset val="186"/>
    </font>
    <font>
      <b/>
      <sz val="8"/>
      <name val="Arial"/>
      <family val="2"/>
      <charset val="186"/>
    </font>
    <font>
      <sz val="8"/>
      <color indexed="10"/>
      <name val="Arial"/>
      <family val="2"/>
      <charset val="186"/>
    </font>
    <font>
      <sz val="8"/>
      <color indexed="60"/>
      <name val="Arial"/>
      <family val="2"/>
      <charset val="186"/>
    </font>
    <font>
      <vertAlign val="superscript"/>
      <sz val="12"/>
      <name val="Times New Roman"/>
      <family val="1"/>
      <charset val="186"/>
    </font>
    <font>
      <sz val="12"/>
      <color indexed="8"/>
      <name val="Times New Roman"/>
      <family val="1"/>
      <charset val="186"/>
    </font>
    <font>
      <i/>
      <sz val="12"/>
      <color indexed="8"/>
      <name val="Times New Roman"/>
      <family val="1"/>
      <charset val="186"/>
    </font>
    <font>
      <i/>
      <sz val="12"/>
      <color indexed="63"/>
      <name val="Times New Roman"/>
      <family val="1"/>
      <charset val="186"/>
    </font>
    <font>
      <sz val="14"/>
      <color indexed="8"/>
      <name val="Times New Roman"/>
      <family val="1"/>
      <charset val="186"/>
    </font>
    <font>
      <b/>
      <sz val="9"/>
      <color indexed="81"/>
      <name val="Tahoma"/>
      <family val="2"/>
      <charset val="186"/>
    </font>
    <font>
      <sz val="9"/>
      <color indexed="81"/>
      <name val="Tahoma"/>
      <family val="2"/>
      <charset val="186"/>
    </font>
    <font>
      <b/>
      <sz val="14"/>
      <color indexed="8"/>
      <name val="Times New Roman"/>
      <family val="1"/>
      <charset val="186"/>
    </font>
    <font>
      <i/>
      <sz val="14"/>
      <color indexed="8"/>
      <name val="Times New Roman"/>
      <family val="1"/>
      <charset val="186"/>
    </font>
    <font>
      <b/>
      <sz val="11"/>
      <color theme="1"/>
      <name val="Calibri"/>
      <family val="2"/>
      <charset val="186"/>
      <scheme val="minor"/>
    </font>
    <font>
      <sz val="12"/>
      <color theme="1"/>
      <name val="Times New Roman"/>
      <family val="1"/>
      <charset val="186"/>
    </font>
    <font>
      <b/>
      <sz val="12"/>
      <color theme="1"/>
      <name val="Times New Roman"/>
      <family val="1"/>
      <charset val="186"/>
    </font>
    <font>
      <sz val="11"/>
      <color theme="1"/>
      <name val="Times New Roman"/>
      <family val="1"/>
      <charset val="186"/>
    </font>
    <font>
      <sz val="11"/>
      <color theme="1"/>
      <name val="Arial"/>
      <family val="2"/>
      <charset val="186"/>
    </font>
    <font>
      <sz val="10"/>
      <color rgb="FFFF0000"/>
      <name val="Arial"/>
      <family val="2"/>
      <charset val="186"/>
    </font>
    <font>
      <sz val="9"/>
      <color theme="0" tint="-0.499984740745262"/>
      <name val="Arial"/>
      <family val="2"/>
      <charset val="186"/>
    </font>
    <font>
      <sz val="10"/>
      <color theme="0" tint="-0.499984740745262"/>
      <name val="Arial"/>
      <family val="2"/>
      <charset val="186"/>
    </font>
    <font>
      <b/>
      <sz val="8"/>
      <color theme="1"/>
      <name val="Arial"/>
      <family val="2"/>
      <charset val="186"/>
    </font>
    <font>
      <sz val="8"/>
      <color theme="1"/>
      <name val="Arial"/>
      <family val="2"/>
      <charset val="186"/>
    </font>
    <font>
      <sz val="11"/>
      <color rgb="FFFF0000"/>
      <name val="Arial"/>
      <family val="2"/>
      <charset val="186"/>
    </font>
    <font>
      <sz val="12"/>
      <color rgb="FF000000"/>
      <name val="Times New Roman"/>
      <family val="1"/>
      <charset val="186"/>
    </font>
    <font>
      <sz val="10"/>
      <color theme="1"/>
      <name val="Times New Roman"/>
      <family val="1"/>
      <charset val="186"/>
    </font>
    <font>
      <sz val="14"/>
      <color theme="1"/>
      <name val="Times New Roman"/>
      <family val="1"/>
      <charset val="186"/>
    </font>
    <font>
      <i/>
      <sz val="12"/>
      <color rgb="FF000000"/>
      <name val="Times New Roman"/>
      <family val="1"/>
      <charset val="186"/>
    </font>
    <font>
      <sz val="10"/>
      <color rgb="FF000000"/>
      <name val="Times New Roman"/>
      <family val="1"/>
      <charset val="186"/>
    </font>
    <font>
      <sz val="14"/>
      <color rgb="FF000000"/>
      <name val="Times New Roman"/>
      <family val="1"/>
      <charset val="186"/>
    </font>
    <font>
      <i/>
      <sz val="14"/>
      <color rgb="FF000000"/>
      <name val="Times New Roman"/>
      <family val="1"/>
      <charset val="186"/>
    </font>
    <font>
      <b/>
      <sz val="14"/>
      <color rgb="FF000000"/>
      <name val="Times New Roman"/>
      <family val="1"/>
      <charset val="186"/>
    </font>
    <font>
      <b/>
      <sz val="12"/>
      <color theme="1"/>
      <name val="Arial"/>
      <family val="2"/>
      <charset val="186"/>
    </font>
    <font>
      <sz val="11"/>
      <name val="Calibri"/>
      <family val="2"/>
      <charset val="186"/>
      <scheme val="minor"/>
    </font>
    <font>
      <b/>
      <sz val="14"/>
      <color theme="1"/>
      <name val="Times New Roman"/>
      <family val="1"/>
      <charset val="186"/>
    </font>
    <font>
      <vertAlign val="superscript"/>
      <sz val="10"/>
      <color rgb="FF000000"/>
      <name val="Times New Roman"/>
      <family val="1"/>
      <charset val="186"/>
    </font>
    <font>
      <vertAlign val="superscript"/>
      <sz val="14"/>
      <color rgb="FF000000"/>
      <name val="Times New Roman"/>
      <family val="1"/>
      <charset val="186"/>
    </font>
    <font>
      <b/>
      <sz val="12"/>
      <color rgb="FF000000"/>
      <name val="Times New Roman"/>
      <family val="1"/>
      <charset val="186"/>
    </font>
  </fonts>
  <fills count="27">
    <fill>
      <patternFill patternType="none"/>
    </fill>
    <fill>
      <patternFill patternType="gray125"/>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7"/>
        <bgColor indexed="21"/>
      </patternFill>
    </fill>
    <fill>
      <patternFill patternType="solid">
        <fgColor indexed="20"/>
        <bgColor indexed="3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9"/>
        <bgColor indexed="40"/>
      </patternFill>
    </fill>
    <fill>
      <patternFill patternType="solid">
        <fgColor indexed="53"/>
        <bgColor indexed="52"/>
      </patternFill>
    </fill>
    <fill>
      <patternFill patternType="solid">
        <fgColor indexed="30"/>
        <bgColor indexed="21"/>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theme="1"/>
      </right>
      <top/>
      <bottom style="thin">
        <color indexed="64"/>
      </bottom>
      <diagonal/>
    </border>
    <border>
      <left style="thin">
        <color theme="1"/>
      </left>
      <right style="thin">
        <color theme="1"/>
      </right>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top/>
      <bottom style="thick">
        <color rgb="FF0000FF"/>
      </bottom>
      <diagonal/>
    </border>
    <border>
      <left/>
      <right style="medium">
        <color indexed="64"/>
      </right>
      <top/>
      <bottom style="thick">
        <color rgb="FF0000FF"/>
      </bottom>
      <diagonal/>
    </border>
    <border>
      <left style="medium">
        <color indexed="64"/>
      </left>
      <right/>
      <top/>
      <bottom style="thick">
        <color rgb="FF0000FF"/>
      </bottom>
      <diagonal/>
    </border>
    <border>
      <left style="thick">
        <color rgb="FF0000FF"/>
      </left>
      <right/>
      <top style="thick">
        <color rgb="FF0000FF"/>
      </top>
      <bottom/>
      <diagonal/>
    </border>
    <border>
      <left style="thin">
        <color indexed="64"/>
      </left>
      <right/>
      <top style="thick">
        <color rgb="FF0000FF"/>
      </top>
      <bottom style="thin">
        <color indexed="64"/>
      </bottom>
      <diagonal/>
    </border>
    <border>
      <left/>
      <right/>
      <top style="thick">
        <color rgb="FF0000FF"/>
      </top>
      <bottom/>
      <diagonal/>
    </border>
    <border>
      <left style="medium">
        <color indexed="64"/>
      </left>
      <right style="thin">
        <color indexed="64"/>
      </right>
      <top style="thick">
        <color rgb="FF0000FF"/>
      </top>
      <bottom/>
      <diagonal/>
    </border>
    <border>
      <left/>
      <right style="medium">
        <color indexed="64"/>
      </right>
      <top style="thick">
        <color rgb="FF0000FF"/>
      </top>
      <bottom/>
      <diagonal/>
    </border>
    <border>
      <left style="thin">
        <color theme="1"/>
      </left>
      <right style="medium">
        <color theme="1"/>
      </right>
      <top style="thick">
        <color rgb="FF0000FF"/>
      </top>
      <bottom/>
      <diagonal/>
    </border>
    <border>
      <left style="medium">
        <color indexed="64"/>
      </left>
      <right/>
      <top style="thick">
        <color rgb="FF0000FF"/>
      </top>
      <bottom/>
      <diagonal/>
    </border>
    <border>
      <left style="thin">
        <color theme="1"/>
      </left>
      <right style="medium">
        <color indexed="64"/>
      </right>
      <top style="thick">
        <color rgb="FF0000FF"/>
      </top>
      <bottom/>
      <diagonal/>
    </border>
    <border>
      <left style="thin">
        <color theme="1"/>
      </left>
      <right style="thick">
        <color rgb="FF0000FF"/>
      </right>
      <top style="thick">
        <color rgb="FF0000FF"/>
      </top>
      <bottom/>
      <diagonal/>
    </border>
    <border>
      <left style="thick">
        <color rgb="FF0000FF"/>
      </left>
      <right/>
      <top/>
      <bottom/>
      <diagonal/>
    </border>
    <border>
      <left style="thin">
        <color theme="1"/>
      </left>
      <right style="medium">
        <color theme="1"/>
      </right>
      <top/>
      <bottom/>
      <diagonal/>
    </border>
    <border>
      <left style="thin">
        <color theme="1"/>
      </left>
      <right style="medium">
        <color indexed="64"/>
      </right>
      <top/>
      <bottom/>
      <diagonal/>
    </border>
    <border>
      <left style="thin">
        <color indexed="64"/>
      </left>
      <right style="thick">
        <color rgb="FF0000FF"/>
      </right>
      <top/>
      <bottom/>
      <diagonal/>
    </border>
    <border>
      <left style="thick">
        <color rgb="FF0000FF"/>
      </left>
      <right/>
      <top/>
      <bottom style="thick">
        <color rgb="FF0000FF"/>
      </bottom>
      <diagonal/>
    </border>
    <border>
      <left style="medium">
        <color indexed="64"/>
      </left>
      <right style="thin">
        <color indexed="64"/>
      </right>
      <top/>
      <bottom style="thick">
        <color rgb="FF0000FF"/>
      </bottom>
      <diagonal/>
    </border>
    <border>
      <left style="thin">
        <color theme="1"/>
      </left>
      <right style="medium">
        <color indexed="64"/>
      </right>
      <top/>
      <bottom style="thick">
        <color rgb="FF0000FF"/>
      </bottom>
      <diagonal/>
    </border>
    <border>
      <left style="thin">
        <color theme="1"/>
      </left>
      <right style="thick">
        <color rgb="FF0000FF"/>
      </right>
      <top/>
      <bottom style="thick">
        <color rgb="FF0000FF"/>
      </bottom>
      <diagonal/>
    </border>
    <border>
      <left style="thick">
        <color rgb="FF00B050"/>
      </left>
      <right/>
      <top style="thick">
        <color rgb="FF0000FF"/>
      </top>
      <bottom/>
      <diagonal/>
    </border>
    <border>
      <left style="thin">
        <color indexed="64"/>
      </left>
      <right style="thick">
        <color rgb="FF00B050"/>
      </right>
      <top/>
      <bottom/>
      <diagonal/>
    </border>
    <border>
      <left style="thick">
        <color rgb="FF00B050"/>
      </left>
      <right/>
      <top/>
      <bottom/>
      <diagonal/>
    </border>
    <border>
      <left style="thick">
        <color rgb="FF00B050"/>
      </left>
      <right/>
      <top/>
      <bottom style="thick">
        <color rgb="FF00B050"/>
      </bottom>
      <diagonal/>
    </border>
    <border>
      <left/>
      <right/>
      <top/>
      <bottom style="thick">
        <color rgb="FF00B050"/>
      </bottom>
      <diagonal/>
    </border>
    <border>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top/>
      <bottom style="thick">
        <color rgb="FF00B050"/>
      </bottom>
      <diagonal/>
    </border>
    <border>
      <left style="thin">
        <color indexed="64"/>
      </left>
      <right style="thick">
        <color rgb="FF00B050"/>
      </right>
      <top/>
      <bottom style="thick">
        <color rgb="FF00B050"/>
      </bottom>
      <diagonal/>
    </border>
  </borders>
  <cellStyleXfs count="44">
    <xf numFmtId="0" fontId="0" fillId="0" borderId="0">
      <alignment vertical="center" wrapText="1"/>
    </xf>
    <xf numFmtId="0" fontId="1" fillId="2" borderId="0" applyNumberFormat="0" applyBorder="0" applyProtection="0">
      <alignment vertical="center" wrapText="1"/>
    </xf>
    <xf numFmtId="0" fontId="1" fillId="3" borderId="0" applyNumberFormat="0" applyBorder="0" applyProtection="0">
      <alignment vertical="center" wrapText="1"/>
    </xf>
    <xf numFmtId="0" fontId="2" fillId="4" borderId="0" applyNumberFormat="0" applyBorder="0" applyProtection="0">
      <alignment vertical="center" wrapText="1"/>
    </xf>
    <xf numFmtId="0" fontId="2" fillId="5" borderId="0" applyNumberFormat="0" applyBorder="0" applyProtection="0">
      <alignment vertical="center" wrapText="1"/>
    </xf>
    <xf numFmtId="0" fontId="2" fillId="6" borderId="0" applyNumberFormat="0" applyBorder="0" applyProtection="0">
      <alignment vertical="center" wrapText="1"/>
    </xf>
    <xf numFmtId="0" fontId="2" fillId="7" borderId="0" applyNumberFormat="0" applyBorder="0" applyProtection="0">
      <alignment vertical="center" wrapText="1"/>
    </xf>
    <xf numFmtId="0" fontId="2" fillId="8" borderId="0" applyNumberFormat="0" applyBorder="0" applyProtection="0">
      <alignment vertical="center" wrapText="1"/>
    </xf>
    <xf numFmtId="0" fontId="2" fillId="9" borderId="0" applyNumberFormat="0" applyBorder="0" applyProtection="0">
      <alignment vertical="center" wrapText="1"/>
    </xf>
    <xf numFmtId="0" fontId="1" fillId="10" borderId="0" applyNumberFormat="0" applyBorder="0" applyProtection="0">
      <alignment vertical="center" wrapText="1"/>
    </xf>
    <xf numFmtId="0" fontId="1" fillId="11" borderId="0" applyNumberFormat="0" applyBorder="0" applyProtection="0">
      <alignment vertical="center" wrapText="1"/>
    </xf>
    <xf numFmtId="0" fontId="2" fillId="12"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2" fillId="7" borderId="0" applyNumberFormat="0" applyBorder="0" applyProtection="0">
      <alignment vertical="center" wrapText="1"/>
    </xf>
    <xf numFmtId="0" fontId="2" fillId="12" borderId="0" applyNumberFormat="0" applyBorder="0" applyProtection="0">
      <alignment vertical="center" wrapText="1"/>
    </xf>
    <xf numFmtId="0" fontId="2" fillId="15"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1" fillId="18" borderId="0" applyNumberFormat="0" applyBorder="0" applyProtection="0">
      <alignment vertical="center" wrapText="1"/>
    </xf>
    <xf numFmtId="0" fontId="1" fillId="13" borderId="0" applyNumberFormat="0" applyBorder="0" applyProtection="0">
      <alignment vertical="center" wrapText="1"/>
    </xf>
    <xf numFmtId="0" fontId="1" fillId="14" borderId="0" applyNumberFormat="0" applyBorder="0" applyProtection="0">
      <alignment vertical="center" wrapText="1"/>
    </xf>
    <xf numFmtId="0" fontId="1" fillId="11" borderId="0" applyNumberFormat="0" applyBorder="0" applyProtection="0">
      <alignment vertical="center" wrapText="1"/>
    </xf>
    <xf numFmtId="0" fontId="1" fillId="16" borderId="0" applyNumberFormat="0" applyBorder="0" applyProtection="0">
      <alignment vertical="center" wrapText="1"/>
    </xf>
    <xf numFmtId="0" fontId="1" fillId="19" borderId="0" applyNumberFormat="0" applyBorder="0" applyProtection="0">
      <alignment vertical="center" wrapText="1"/>
    </xf>
    <xf numFmtId="0" fontId="3" fillId="20" borderId="1" applyNumberFormat="0" applyProtection="0">
      <alignment vertical="center" wrapText="1"/>
    </xf>
    <xf numFmtId="0" fontId="4" fillId="0" borderId="0" applyNumberFormat="0" applyFill="0" applyBorder="0" applyProtection="0">
      <alignment vertical="center" wrapText="1"/>
    </xf>
    <xf numFmtId="170" fontId="12" fillId="0" borderId="0" applyFill="0" applyBorder="0" applyProtection="0">
      <alignment vertical="center" wrapText="1"/>
    </xf>
    <xf numFmtId="0" fontId="11" fillId="0" borderId="0"/>
    <xf numFmtId="0" fontId="5" fillId="9" borderId="1" applyNumberFormat="0" applyProtection="0">
      <alignment vertical="center" wrapText="1"/>
    </xf>
    <xf numFmtId="0" fontId="6" fillId="20" borderId="2" applyNumberFormat="0" applyProtection="0">
      <alignment vertical="center" wrapText="1"/>
    </xf>
    <xf numFmtId="0" fontId="7" fillId="0" borderId="3" applyNumberFormat="0" applyFill="0" applyProtection="0">
      <alignment vertical="center" wrapText="1"/>
    </xf>
    <xf numFmtId="0" fontId="8" fillId="21" borderId="0" applyNumberFormat="0" applyBorder="0" applyProtection="0">
      <alignment vertical="center" wrapText="1"/>
    </xf>
    <xf numFmtId="0" fontId="12" fillId="0" borderId="0">
      <alignment vertical="center"/>
    </xf>
    <xf numFmtId="0" fontId="12" fillId="0" borderId="0"/>
    <xf numFmtId="0" fontId="2" fillId="0" borderId="0"/>
    <xf numFmtId="0" fontId="12" fillId="0" borderId="0"/>
    <xf numFmtId="0" fontId="12" fillId="0" borderId="0"/>
    <xf numFmtId="0" fontId="12" fillId="0" borderId="0">
      <alignment vertical="center"/>
    </xf>
    <xf numFmtId="0" fontId="13" fillId="0" borderId="0"/>
    <xf numFmtId="0" fontId="12" fillId="0" borderId="0"/>
    <xf numFmtId="0" fontId="9" fillId="0" borderId="0" applyNumberFormat="0" applyFill="0" applyBorder="0" applyProtection="0">
      <alignment vertical="center" wrapText="1"/>
    </xf>
    <xf numFmtId="0" fontId="10" fillId="0" borderId="4" applyNumberFormat="0" applyFill="0" applyProtection="0">
      <alignment vertical="center" wrapText="1"/>
    </xf>
    <xf numFmtId="0" fontId="12" fillId="0" borderId="0"/>
  </cellStyleXfs>
  <cellXfs count="651">
    <xf numFmtId="0" fontId="0" fillId="0" borderId="0" xfId="0">
      <alignment vertical="center" wrapText="1"/>
    </xf>
    <xf numFmtId="0" fontId="15" fillId="0" borderId="0" xfId="0" applyFont="1" applyAlignment="1">
      <alignment vertical="center"/>
    </xf>
    <xf numFmtId="0" fontId="14" fillId="0" borderId="0" xfId="0" applyFont="1" applyFill="1">
      <alignment vertical="center" wrapText="1"/>
    </xf>
    <xf numFmtId="0" fontId="16" fillId="0" borderId="5" xfId="0" applyFont="1" applyFill="1" applyBorder="1" applyAlignment="1">
      <alignment horizontal="center" vertical="center" wrapText="1"/>
    </xf>
    <xf numFmtId="0" fontId="14" fillId="0" borderId="0" xfId="0" applyFont="1" applyFill="1" applyAlignment="1">
      <alignment horizontal="left" vertical="center" wrapText="1"/>
    </xf>
    <xf numFmtId="49" fontId="16" fillId="0" borderId="5" xfId="0" applyNumberFormat="1" applyFont="1" applyFill="1" applyBorder="1" applyAlignment="1">
      <alignment horizontal="center" vertical="center" wrapText="1"/>
    </xf>
    <xf numFmtId="49" fontId="16" fillId="23" borderId="5" xfId="0" applyNumberFormat="1" applyFont="1" applyFill="1" applyBorder="1" applyAlignment="1">
      <alignment horizontal="center" vertical="center" wrapText="1"/>
    </xf>
    <xf numFmtId="0" fontId="16" fillId="23" borderId="5" xfId="0" applyFont="1" applyFill="1" applyBorder="1" applyAlignment="1">
      <alignment horizontal="center" vertical="center" wrapText="1"/>
    </xf>
    <xf numFmtId="0" fontId="16" fillId="23" borderId="5" xfId="0" applyFont="1" applyFill="1" applyBorder="1" applyAlignment="1">
      <alignment vertical="center" wrapText="1"/>
    </xf>
    <xf numFmtId="0" fontId="16" fillId="0" borderId="0" xfId="0" applyFont="1" applyFill="1" applyAlignment="1">
      <alignment horizontal="left" vertical="center" wrapText="1"/>
    </xf>
    <xf numFmtId="0" fontId="16" fillId="0" borderId="5" xfId="0" applyFont="1" applyFill="1" applyBorder="1" applyAlignment="1">
      <alignment vertical="center" wrapText="1"/>
    </xf>
    <xf numFmtId="49" fontId="14" fillId="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vertical="center" wrapText="1"/>
    </xf>
    <xf numFmtId="4" fontId="14" fillId="0" borderId="5" xfId="0" applyNumberFormat="1" applyFont="1" applyFill="1" applyBorder="1" applyAlignment="1">
      <alignment horizontal="center" vertical="center" wrapText="1"/>
    </xf>
    <xf numFmtId="49" fontId="14" fillId="24" borderId="5" xfId="0" applyNumberFormat="1" applyFont="1" applyFill="1" applyBorder="1" applyAlignment="1">
      <alignment horizontal="center" vertical="center" wrapText="1"/>
    </xf>
    <xf numFmtId="0" fontId="14" fillId="24" borderId="5" xfId="0" applyFont="1" applyFill="1" applyBorder="1" applyAlignment="1">
      <alignment horizontal="center" vertical="center" wrapText="1"/>
    </xf>
    <xf numFmtId="0" fontId="14" fillId="24" borderId="5" xfId="0" applyFont="1" applyFill="1" applyBorder="1" applyAlignment="1">
      <alignment vertical="center" wrapText="1"/>
    </xf>
    <xf numFmtId="4" fontId="14" fillId="24" borderId="5"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Fill="1" applyBorder="1">
      <alignment vertical="center" wrapText="1"/>
    </xf>
    <xf numFmtId="4" fontId="14" fillId="0" borderId="5" xfId="0" applyNumberFormat="1" applyFont="1" applyBorder="1" applyAlignment="1">
      <alignment horizontal="center" vertical="center" wrapText="1"/>
    </xf>
    <xf numFmtId="0" fontId="14" fillId="24" borderId="5" xfId="0" applyFont="1" applyFill="1" applyBorder="1">
      <alignment vertical="center" wrapText="1"/>
    </xf>
    <xf numFmtId="0" fontId="14" fillId="0" borderId="5" xfId="0" applyFont="1" applyFill="1" applyBorder="1" applyAlignment="1">
      <alignment horizontal="left" vertical="center" wrapText="1"/>
    </xf>
    <xf numFmtId="2" fontId="14" fillId="0" borderId="5"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2" fontId="19" fillId="0" borderId="6" xfId="0" applyNumberFormat="1" applyFont="1" applyFill="1" applyBorder="1" applyAlignment="1">
      <alignment horizontal="center" vertical="center" wrapText="1"/>
    </xf>
    <xf numFmtId="0" fontId="14" fillId="24" borderId="0" xfId="0" applyFont="1" applyFill="1" applyAlignment="1">
      <alignment horizontal="left" vertical="center" wrapText="1"/>
    </xf>
    <xf numFmtId="0" fontId="14" fillId="0" borderId="5" xfId="0" applyFont="1" applyFill="1" applyBorder="1" applyAlignment="1">
      <alignment vertical="top" wrapText="1"/>
    </xf>
    <xf numFmtId="0" fontId="19" fillId="0" borderId="6" xfId="0" applyFont="1" applyFill="1" applyBorder="1" applyAlignment="1">
      <alignment vertical="center" wrapText="1"/>
    </xf>
    <xf numFmtId="0" fontId="19" fillId="0" borderId="6" xfId="0" applyFont="1" applyFill="1" applyBorder="1" applyAlignment="1">
      <alignment horizontal="center" vertical="center" wrapText="1"/>
    </xf>
    <xf numFmtId="4" fontId="19" fillId="0" borderId="6" xfId="0" applyNumberFormat="1" applyFont="1" applyFill="1" applyBorder="1" applyAlignment="1">
      <alignment horizontal="center" vertical="center" wrapText="1"/>
    </xf>
    <xf numFmtId="4" fontId="16" fillId="23" borderId="5" xfId="0" applyNumberFormat="1" applyFont="1" applyFill="1" applyBorder="1" applyAlignment="1">
      <alignment horizontal="center" vertical="center" wrapText="1"/>
    </xf>
    <xf numFmtId="0" fontId="14" fillId="0" borderId="5" xfId="0" applyFont="1" applyFill="1" applyBorder="1" applyAlignment="1">
      <alignment horizontal="left" vertical="top" wrapText="1"/>
    </xf>
    <xf numFmtId="0" fontId="14" fillId="0" borderId="5" xfId="0" applyFont="1" applyBorder="1" applyAlignment="1">
      <alignment horizontal="center"/>
    </xf>
    <xf numFmtId="2" fontId="14" fillId="0" borderId="5" xfId="0" applyNumberFormat="1" applyFont="1" applyFill="1" applyBorder="1" applyAlignment="1">
      <alignment horizontal="center"/>
    </xf>
    <xf numFmtId="2" fontId="14" fillId="0" borderId="5" xfId="0" applyNumberFormat="1" applyFont="1" applyBorder="1" applyAlignment="1">
      <alignment horizontal="center"/>
    </xf>
    <xf numFmtId="0" fontId="14" fillId="0" borderId="5" xfId="0" applyFont="1" applyFill="1" applyBorder="1" applyAlignment="1">
      <alignment horizontal="center"/>
    </xf>
    <xf numFmtId="2" fontId="14" fillId="0" borderId="0" xfId="0" applyNumberFormat="1" applyFont="1" applyFill="1" applyBorder="1" applyAlignment="1">
      <alignment horizontal="right" vertical="center" wrapText="1"/>
    </xf>
    <xf numFmtId="0" fontId="14" fillId="24" borderId="0" xfId="0" applyFont="1" applyFill="1" applyBorder="1" applyAlignment="1">
      <alignment vertical="top" wrapText="1"/>
    </xf>
    <xf numFmtId="2" fontId="14" fillId="24" borderId="0" xfId="0" applyNumberFormat="1" applyFont="1" applyFill="1" applyBorder="1" applyAlignment="1">
      <alignment horizontal="right" vertical="top" wrapText="1"/>
    </xf>
    <xf numFmtId="0" fontId="14" fillId="24" borderId="0" xfId="34" applyFont="1" applyFill="1"/>
    <xf numFmtId="0" fontId="14" fillId="24" borderId="0" xfId="0" applyFont="1" applyFill="1" applyAlignment="1"/>
    <xf numFmtId="0" fontId="14" fillId="24" borderId="0" xfId="39" applyFont="1" applyFill="1" applyBorder="1"/>
    <xf numFmtId="0" fontId="14" fillId="24" borderId="0" xfId="39" applyFont="1" applyFill="1"/>
    <xf numFmtId="0" fontId="14" fillId="24" borderId="0" xfId="0" applyFont="1" applyFill="1" applyBorder="1" applyAlignment="1"/>
    <xf numFmtId="0" fontId="14" fillId="24" borderId="0" xfId="0" applyFont="1" applyFill="1" applyAlignment="1">
      <alignment horizontal="right" vertical="center"/>
    </xf>
    <xf numFmtId="0" fontId="14" fillId="24" borderId="0" xfId="0" applyFont="1" applyFill="1" applyAlignment="1">
      <alignment horizontal="center"/>
    </xf>
    <xf numFmtId="0" fontId="14" fillId="24" borderId="0" xfId="0" applyFont="1" applyFill="1" applyAlignment="1">
      <alignment horizontal="center" vertical="center"/>
    </xf>
    <xf numFmtId="0" fontId="14" fillId="24" borderId="0" xfId="0" applyFont="1" applyFill="1" applyBorder="1" applyAlignment="1">
      <alignment horizontal="justify" vertical="center"/>
    </xf>
    <xf numFmtId="0" fontId="14" fillId="24" borderId="0" xfId="0" applyFont="1" applyFill="1" applyBorder="1" applyAlignment="1">
      <alignment horizontal="center" vertical="center"/>
    </xf>
    <xf numFmtId="0" fontId="14" fillId="24" borderId="0"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left" wrapText="1"/>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4" fillId="24" borderId="5" xfId="0" applyFont="1" applyFill="1" applyBorder="1" applyAlignment="1">
      <alignment horizontal="center" vertical="top" wrapText="1"/>
    </xf>
    <xf numFmtId="0" fontId="14" fillId="0" borderId="0" xfId="0" applyFont="1">
      <alignment vertical="center" wrapText="1"/>
    </xf>
    <xf numFmtId="0" fontId="20" fillId="0" borderId="0" xfId="0" applyFont="1" applyBorder="1" applyAlignment="1">
      <alignment horizontal="center" wrapText="1"/>
    </xf>
    <xf numFmtId="0" fontId="0" fillId="0" borderId="0" xfId="0" applyBorder="1" applyAlignment="1">
      <alignment horizontal="center" wrapText="1"/>
    </xf>
    <xf numFmtId="0" fontId="21" fillId="0" borderId="0" xfId="0" applyFont="1" applyAlignment="1">
      <alignment horizontal="center"/>
    </xf>
    <xf numFmtId="0" fontId="0" fillId="0" borderId="0" xfId="0" applyAlignment="1"/>
    <xf numFmtId="0" fontId="7" fillId="0" borderId="0" xfId="0" applyFont="1" applyBorder="1" applyAlignment="1">
      <alignment wrapText="1"/>
    </xf>
    <xf numFmtId="0" fontId="7" fillId="0" borderId="0" xfId="0" applyFont="1" applyAlignment="1">
      <alignment wrapText="1"/>
    </xf>
    <xf numFmtId="0" fontId="60" fillId="0" borderId="0" xfId="0" applyFont="1" applyBorder="1" applyAlignment="1"/>
    <xf numFmtId="0" fontId="60" fillId="0" borderId="0" xfId="0" applyFont="1" applyBorder="1" applyAlignment="1">
      <alignment horizontal="center"/>
    </xf>
    <xf numFmtId="0" fontId="60" fillId="0" borderId="0" xfId="0" applyFont="1" applyAlignment="1"/>
    <xf numFmtId="0" fontId="61" fillId="0" borderId="5" xfId="0" applyFont="1" applyBorder="1" applyAlignment="1">
      <alignment horizontal="center" vertical="center" wrapText="1"/>
    </xf>
    <xf numFmtId="0" fontId="61" fillId="0" borderId="5" xfId="0" applyFont="1" applyBorder="1" applyAlignment="1">
      <alignment horizontal="center" vertical="center"/>
    </xf>
    <xf numFmtId="0" fontId="61" fillId="0" borderId="5" xfId="0" applyFont="1" applyBorder="1" applyAlignment="1">
      <alignment horizontal="center"/>
    </xf>
    <xf numFmtId="0" fontId="61" fillId="0" borderId="5" xfId="0" applyFont="1" applyBorder="1" applyAlignment="1"/>
    <xf numFmtId="0" fontId="60" fillId="0" borderId="5" xfId="0" applyFont="1" applyBorder="1" applyAlignment="1">
      <alignment horizontal="center"/>
    </xf>
    <xf numFmtId="0" fontId="60" fillId="0" borderId="5" xfId="0" applyFont="1" applyBorder="1" applyAlignment="1"/>
    <xf numFmtId="0" fontId="14" fillId="0" borderId="0" xfId="0" applyFont="1" applyAlignment="1"/>
    <xf numFmtId="0" fontId="16" fillId="0" borderId="0" xfId="0" applyFont="1" applyBorder="1" applyAlignment="1">
      <alignment horizontal="right" wrapText="1"/>
    </xf>
    <xf numFmtId="0" fontId="14" fillId="0" borderId="0" xfId="0" applyFont="1" applyBorder="1" applyAlignment="1"/>
    <xf numFmtId="0" fontId="14" fillId="0" borderId="0" xfId="0" applyFont="1" applyBorder="1" applyAlignment="1">
      <alignment wrapText="1"/>
    </xf>
    <xf numFmtId="0" fontId="14" fillId="0" borderId="0" xfId="0" applyFont="1" applyAlignment="1">
      <alignment wrapText="1"/>
    </xf>
    <xf numFmtId="0" fontId="14" fillId="0" borderId="0" xfId="0" applyFont="1" applyBorder="1" applyAlignment="1">
      <alignment horizontal="left"/>
    </xf>
    <xf numFmtId="0" fontId="0" fillId="0" borderId="0" xfId="0" applyBorder="1" applyAlignment="1"/>
    <xf numFmtId="0" fontId="60" fillId="0" borderId="0" xfId="0" applyFont="1" applyAlignment="1">
      <alignment horizontal="center"/>
    </xf>
    <xf numFmtId="0" fontId="62" fillId="0" borderId="0" xfId="0" applyFont="1" applyAlignment="1">
      <alignment horizontal="right" vertical="center"/>
    </xf>
    <xf numFmtId="0" fontId="23" fillId="0" borderId="0" xfId="0" applyFont="1" applyAlignment="1"/>
    <xf numFmtId="0" fontId="23" fillId="0" borderId="0" xfId="0" applyFont="1" applyBorder="1" applyAlignment="1">
      <alignment horizontal="center"/>
    </xf>
    <xf numFmtId="0" fontId="23" fillId="0" borderId="7" xfId="0" applyFont="1" applyBorder="1" applyAlignment="1">
      <alignment horizontal="center" textRotation="90"/>
    </xf>
    <xf numFmtId="0" fontId="23" fillId="0" borderId="5" xfId="0" applyFont="1" applyBorder="1" applyAlignment="1">
      <alignment horizontal="center" wrapText="1"/>
    </xf>
    <xf numFmtId="0" fontId="23" fillId="0" borderId="8" xfId="0" applyFont="1" applyBorder="1" applyAlignment="1">
      <alignment horizontal="center"/>
    </xf>
    <xf numFmtId="0" fontId="23" fillId="0" borderId="0" xfId="0" applyFont="1" applyBorder="1" applyAlignment="1">
      <alignment horizontal="center" wrapText="1"/>
    </xf>
    <xf numFmtId="0" fontId="23" fillId="0" borderId="9" xfId="0" applyFont="1" applyBorder="1" applyAlignment="1">
      <alignment horizontal="center"/>
    </xf>
    <xf numFmtId="0" fontId="0" fillId="0" borderId="10" xfId="0"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0" fontId="7" fillId="0" borderId="13" xfId="0" applyFont="1" applyBorder="1" applyAlignment="1">
      <alignment horizontal="center"/>
    </xf>
    <xf numFmtId="2" fontId="7" fillId="0" borderId="13" xfId="0" applyNumberFormat="1"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2" fontId="23" fillId="0" borderId="17" xfId="0" applyNumberFormat="1" applyFont="1" applyBorder="1" applyAlignment="1">
      <alignment horizontal="center"/>
    </xf>
    <xf numFmtId="0" fontId="23" fillId="0" borderId="18" xfId="0" applyFont="1" applyBorder="1" applyAlignment="1">
      <alignment horizontal="center"/>
    </xf>
    <xf numFmtId="2" fontId="23" fillId="0" borderId="0" xfId="0" applyNumberFormat="1" applyFont="1" applyAlignment="1"/>
    <xf numFmtId="2" fontId="23" fillId="0" borderId="0" xfId="0" applyNumberFormat="1" applyFont="1" applyBorder="1" applyAlignment="1">
      <alignment horizontal="center"/>
    </xf>
    <xf numFmtId="0" fontId="24" fillId="0" borderId="0" xfId="0" applyFont="1" applyAlignment="1"/>
    <xf numFmtId="0" fontId="25" fillId="0" borderId="0" xfId="38" applyFont="1" applyFill="1" applyAlignment="1">
      <alignment horizontal="left"/>
    </xf>
    <xf numFmtId="0" fontId="26" fillId="0" borderId="0" xfId="0" applyFont="1" applyAlignment="1"/>
    <xf numFmtId="49" fontId="27" fillId="24" borderId="0" xfId="0" applyNumberFormat="1" applyFont="1" applyFill="1" applyBorder="1" applyAlignment="1">
      <alignment vertical="center"/>
    </xf>
    <xf numFmtId="4" fontId="26" fillId="0" borderId="0" xfId="0" applyNumberFormat="1" applyFont="1" applyFill="1" applyAlignment="1">
      <alignment vertical="center"/>
    </xf>
    <xf numFmtId="0" fontId="26" fillId="0" borderId="0" xfId="0" applyFont="1" applyFill="1" applyAlignment="1">
      <alignment vertical="center"/>
    </xf>
    <xf numFmtId="0" fontId="24" fillId="24" borderId="0" xfId="0" applyFont="1" applyFill="1" applyAlignment="1"/>
    <xf numFmtId="0" fontId="28" fillId="24" borderId="5" xfId="0" applyFont="1" applyFill="1" applyBorder="1" applyAlignment="1">
      <alignment horizontal="center" vertical="center" wrapText="1"/>
    </xf>
    <xf numFmtId="0" fontId="28" fillId="24" borderId="5" xfId="0" applyFont="1" applyFill="1" applyBorder="1" applyAlignment="1">
      <alignment horizontal="center" vertical="center"/>
    </xf>
    <xf numFmtId="0" fontId="24" fillId="0" borderId="0" xfId="0" applyFont="1" applyAlignment="1">
      <alignment vertical="center"/>
    </xf>
    <xf numFmtId="0" fontId="24" fillId="0" borderId="5" xfId="0" applyFont="1" applyBorder="1" applyAlignment="1">
      <alignment horizontal="center"/>
    </xf>
    <xf numFmtId="0" fontId="24" fillId="0" borderId="5" xfId="0" applyFont="1" applyBorder="1" applyAlignment="1"/>
    <xf numFmtId="0" fontId="24" fillId="0" borderId="19" xfId="0" applyFont="1" applyBorder="1" applyAlignment="1"/>
    <xf numFmtId="0" fontId="60" fillId="0" borderId="0" xfId="0" applyFont="1" applyAlignment="1">
      <alignment vertical="center" wrapText="1"/>
    </xf>
    <xf numFmtId="0" fontId="62" fillId="0" borderId="0" xfId="0" applyFont="1" applyAlignment="1">
      <alignment vertical="center" wrapText="1"/>
    </xf>
    <xf numFmtId="0" fontId="24" fillId="0" borderId="0" xfId="0" applyFont="1" applyBorder="1" applyAlignment="1"/>
    <xf numFmtId="0" fontId="60" fillId="24" borderId="0" xfId="0" applyFont="1" applyFill="1" applyAlignment="1"/>
    <xf numFmtId="0" fontId="60" fillId="24" borderId="0" xfId="0" applyFont="1" applyFill="1" applyAlignment="1">
      <alignment horizontal="center"/>
    </xf>
    <xf numFmtId="0" fontId="62" fillId="24" borderId="0" xfId="0" applyFont="1" applyFill="1" applyAlignment="1">
      <alignment horizontal="right" vertical="center"/>
    </xf>
    <xf numFmtId="0" fontId="14" fillId="24" borderId="5" xfId="0" applyFont="1" applyFill="1" applyBorder="1" applyAlignment="1">
      <alignment horizontal="left" vertical="top" wrapText="1"/>
    </xf>
    <xf numFmtId="0" fontId="14" fillId="24" borderId="5" xfId="0" applyFont="1" applyFill="1" applyBorder="1" applyAlignment="1">
      <alignment horizontal="center" vertical="center"/>
    </xf>
    <xf numFmtId="2" fontId="14" fillId="24" borderId="5" xfId="0" applyNumberFormat="1" applyFont="1" applyFill="1" applyBorder="1" applyAlignment="1">
      <alignment horizontal="center" vertical="center"/>
    </xf>
    <xf numFmtId="0" fontId="21" fillId="0" borderId="0" xfId="0" applyFont="1" applyFill="1" applyAlignment="1">
      <alignment horizontal="left" vertical="center" wrapText="1"/>
    </xf>
    <xf numFmtId="0" fontId="31" fillId="0" borderId="0" xfId="0" applyFont="1">
      <alignment vertical="center" wrapText="1"/>
    </xf>
    <xf numFmtId="2" fontId="14" fillId="24" borderId="5" xfId="0" applyNumberFormat="1" applyFont="1" applyFill="1" applyBorder="1" applyAlignment="1">
      <alignment horizontal="center" vertical="center" wrapText="1"/>
    </xf>
    <xf numFmtId="49" fontId="16" fillId="24" borderId="5" xfId="0" applyNumberFormat="1" applyFont="1" applyFill="1" applyBorder="1" applyAlignment="1">
      <alignment horizontal="center" vertical="center" wrapText="1"/>
    </xf>
    <xf numFmtId="0" fontId="16" fillId="24" borderId="5" xfId="0" applyFont="1" applyFill="1" applyBorder="1" applyAlignment="1">
      <alignment horizontal="center" vertical="center" wrapText="1"/>
    </xf>
    <xf numFmtId="0" fontId="16" fillId="24" borderId="5" xfId="0" applyFont="1" applyFill="1" applyBorder="1" applyAlignment="1">
      <alignment vertical="center" wrapText="1"/>
    </xf>
    <xf numFmtId="2" fontId="14" fillId="24" borderId="5" xfId="0" applyNumberFormat="1" applyFont="1" applyFill="1" applyBorder="1" applyAlignment="1">
      <alignment horizontal="center"/>
    </xf>
    <xf numFmtId="0" fontId="63" fillId="24" borderId="0" xfId="0" applyFont="1" applyFill="1" applyAlignment="1"/>
    <xf numFmtId="0" fontId="33" fillId="24" borderId="0" xfId="0" applyFont="1" applyFill="1" applyAlignment="1"/>
    <xf numFmtId="0" fontId="63" fillId="0" borderId="0" xfId="0" applyFont="1" applyAlignment="1"/>
    <xf numFmtId="0" fontId="34" fillId="24" borderId="0" xfId="0" applyFont="1" applyFill="1" applyAlignment="1">
      <alignment horizontal="center" vertical="center"/>
    </xf>
    <xf numFmtId="0" fontId="63" fillId="24" borderId="0" xfId="0" applyFont="1" applyFill="1" applyAlignment="1">
      <alignment horizontal="center"/>
    </xf>
    <xf numFmtId="0" fontId="35" fillId="24" borderId="0" xfId="0" applyNumberFormat="1" applyFont="1" applyFill="1" applyAlignment="1" applyProtection="1">
      <alignment horizontal="center"/>
      <protection locked="0"/>
    </xf>
    <xf numFmtId="2" fontId="36" fillId="24" borderId="0" xfId="0" applyNumberFormat="1" applyFont="1" applyFill="1" applyBorder="1" applyAlignment="1">
      <alignment horizontal="center"/>
    </xf>
    <xf numFmtId="2" fontId="63" fillId="0" borderId="0" xfId="0" applyNumberFormat="1" applyFont="1" applyAlignment="1">
      <alignment horizontal="right"/>
    </xf>
    <xf numFmtId="0" fontId="33" fillId="24" borderId="0" xfId="0" applyFont="1" applyFill="1" applyAlignment="1">
      <alignment horizontal="center"/>
    </xf>
    <xf numFmtId="0" fontId="63" fillId="0" borderId="0" xfId="0" applyFont="1" applyAlignment="1">
      <alignment horizontal="center"/>
    </xf>
    <xf numFmtId="0" fontId="35" fillId="24" borderId="0" xfId="0" applyNumberFormat="1" applyFont="1" applyFill="1" applyAlignment="1" applyProtection="1">
      <protection locked="0"/>
    </xf>
    <xf numFmtId="2" fontId="34" fillId="24" borderId="0" xfId="0" applyNumberFormat="1" applyFont="1" applyFill="1" applyAlignment="1">
      <alignment horizontal="right"/>
    </xf>
    <xf numFmtId="0" fontId="37" fillId="24" borderId="0" xfId="0" applyFont="1" applyFill="1" applyAlignment="1">
      <alignment horizontal="left" vertical="center"/>
    </xf>
    <xf numFmtId="0" fontId="23" fillId="24" borderId="0" xfId="0" applyNumberFormat="1" applyFont="1" applyFill="1" applyAlignment="1" applyProtection="1">
      <protection locked="0"/>
    </xf>
    <xf numFmtId="0" fontId="12" fillId="24" borderId="0" xfId="0" applyNumberFormat="1" applyFont="1" applyFill="1" applyAlignment="1" applyProtection="1">
      <protection locked="0"/>
    </xf>
    <xf numFmtId="0" fontId="39" fillId="24" borderId="0" xfId="0" applyNumberFormat="1" applyFont="1" applyFill="1" applyAlignment="1" applyProtection="1">
      <protection locked="0"/>
    </xf>
    <xf numFmtId="0" fontId="40" fillId="24" borderId="0" xfId="0" applyNumberFormat="1" applyFont="1" applyFill="1" applyAlignment="1" applyProtection="1">
      <protection locked="0"/>
    </xf>
    <xf numFmtId="0" fontId="12" fillId="24" borderId="0" xfId="0" applyNumberFormat="1" applyFont="1" applyFill="1" applyAlignment="1" applyProtection="1">
      <alignment vertical="center"/>
      <protection locked="0"/>
    </xf>
    <xf numFmtId="0" fontId="41" fillId="24" borderId="0" xfId="0" applyFont="1" applyFill="1" applyAlignment="1">
      <alignment horizontal="center" vertical="center" wrapText="1"/>
    </xf>
    <xf numFmtId="2" fontId="41" fillId="24" borderId="0" xfId="0" applyNumberFormat="1" applyFont="1" applyFill="1" applyAlignment="1">
      <alignment horizontal="right" wrapText="1"/>
    </xf>
    <xf numFmtId="2" fontId="64" fillId="24" borderId="0" xfId="0" applyNumberFormat="1" applyFont="1" applyFill="1" applyAlignment="1">
      <alignment horizontal="left"/>
    </xf>
    <xf numFmtId="176" fontId="41" fillId="24" borderId="0" xfId="0" applyNumberFormat="1" applyFont="1" applyFill="1" applyAlignment="1">
      <alignment wrapText="1"/>
    </xf>
    <xf numFmtId="176" fontId="41" fillId="24" borderId="0" xfId="0" applyNumberFormat="1" applyFont="1" applyFill="1" applyAlignment="1">
      <alignment horizontal="right" wrapText="1"/>
    </xf>
    <xf numFmtId="176" fontId="63" fillId="24" borderId="0" xfId="0" applyNumberFormat="1" applyFont="1" applyFill="1" applyAlignment="1"/>
    <xf numFmtId="176" fontId="12" fillId="24" borderId="0" xfId="0" applyNumberFormat="1" applyFont="1" applyFill="1" applyAlignment="1" applyProtection="1">
      <protection locked="0"/>
    </xf>
    <xf numFmtId="176" fontId="41" fillId="24" borderId="0" xfId="0" applyNumberFormat="1" applyFont="1" applyFill="1" applyAlignment="1">
      <alignment horizontal="center" vertical="center"/>
    </xf>
    <xf numFmtId="176" fontId="41" fillId="24" borderId="0" xfId="0" applyNumberFormat="1" applyFont="1" applyFill="1" applyAlignment="1"/>
    <xf numFmtId="176" fontId="41" fillId="24" borderId="0" xfId="0" applyNumberFormat="1" applyFont="1" applyFill="1" applyAlignment="1">
      <alignment horizontal="right"/>
    </xf>
    <xf numFmtId="176" fontId="42" fillId="24" borderId="0" xfId="0" applyNumberFormat="1" applyFont="1" applyFill="1" applyAlignment="1">
      <alignment horizontal="right"/>
    </xf>
    <xf numFmtId="176" fontId="33" fillId="24" borderId="0" xfId="0" applyNumberFormat="1" applyFont="1" applyFill="1" applyAlignment="1"/>
    <xf numFmtId="0" fontId="65" fillId="24" borderId="0" xfId="0" applyNumberFormat="1" applyFont="1" applyFill="1" applyBorder="1" applyAlignment="1" applyProtection="1">
      <alignment horizontal="center" vertical="center"/>
      <protection locked="0"/>
    </xf>
    <xf numFmtId="0" fontId="38" fillId="0" borderId="0" xfId="0" applyFont="1" applyAlignment="1"/>
    <xf numFmtId="176" fontId="38" fillId="24" borderId="0" xfId="0" applyNumberFormat="1" applyFont="1" applyFill="1" applyAlignment="1"/>
    <xf numFmtId="176" fontId="12" fillId="24" borderId="0" xfId="0" applyNumberFormat="1" applyFont="1" applyFill="1" applyAlignment="1"/>
    <xf numFmtId="176" fontId="66" fillId="24" borderId="0" xfId="0" applyNumberFormat="1" applyFont="1" applyFill="1" applyAlignment="1"/>
    <xf numFmtId="176" fontId="41" fillId="24" borderId="0" xfId="0" applyNumberFormat="1" applyFont="1" applyFill="1" applyAlignment="1">
      <alignment horizontal="center"/>
    </xf>
    <xf numFmtId="176" fontId="64" fillId="24" borderId="0" xfId="0" applyNumberFormat="1" applyFont="1" applyFill="1" applyAlignment="1">
      <alignment horizontal="left"/>
    </xf>
    <xf numFmtId="0" fontId="63" fillId="24" borderId="0" xfId="0" applyFont="1" applyFill="1" applyBorder="1" applyAlignment="1"/>
    <xf numFmtId="0" fontId="63" fillId="0" borderId="0" xfId="0" applyFont="1" applyFill="1" applyBorder="1" applyAlignment="1"/>
    <xf numFmtId="176" fontId="44" fillId="24" borderId="7" xfId="0" applyNumberFormat="1" applyFont="1" applyFill="1" applyBorder="1" applyAlignment="1">
      <alignment horizontal="center" vertical="center"/>
    </xf>
    <xf numFmtId="176" fontId="44" fillId="24" borderId="5" xfId="0" applyNumberFormat="1" applyFont="1" applyFill="1" applyBorder="1" applyAlignment="1">
      <alignment horizontal="center" textRotation="90"/>
    </xf>
    <xf numFmtId="4" fontId="44" fillId="24" borderId="5" xfId="0" applyNumberFormat="1" applyFont="1" applyFill="1" applyBorder="1" applyAlignment="1">
      <alignment horizontal="right" vertical="center"/>
    </xf>
    <xf numFmtId="4" fontId="46" fillId="24" borderId="5" xfId="0" applyNumberFormat="1" applyFont="1" applyFill="1" applyBorder="1" applyAlignment="1">
      <alignment horizontal="right" vertical="center" wrapText="1"/>
    </xf>
    <xf numFmtId="4" fontId="46" fillId="24" borderId="5" xfId="0" applyNumberFormat="1" applyFont="1" applyFill="1" applyBorder="1" applyAlignment="1">
      <alignment horizontal="right" vertical="center"/>
    </xf>
    <xf numFmtId="4" fontId="47" fillId="24" borderId="5" xfId="0" applyNumberFormat="1" applyFont="1" applyFill="1" applyBorder="1" applyAlignment="1">
      <alignment horizontal="right" vertical="center"/>
    </xf>
    <xf numFmtId="0" fontId="67" fillId="24" borderId="8" xfId="0" applyFont="1" applyFill="1" applyBorder="1" applyAlignment="1">
      <alignment horizontal="center"/>
    </xf>
    <xf numFmtId="0" fontId="68" fillId="24" borderId="0" xfId="0" applyFont="1" applyFill="1" applyBorder="1" applyAlignment="1"/>
    <xf numFmtId="0" fontId="68" fillId="0" borderId="0" xfId="0" applyFont="1" applyAlignment="1"/>
    <xf numFmtId="176" fontId="44" fillId="24" borderId="5" xfId="0" applyNumberFormat="1" applyFont="1" applyFill="1" applyBorder="1" applyAlignment="1">
      <alignment horizontal="center" vertical="center" wrapText="1"/>
    </xf>
    <xf numFmtId="4" fontId="68" fillId="0" borderId="0" xfId="0" applyNumberFormat="1" applyFont="1" applyFill="1" applyBorder="1" applyAlignment="1"/>
    <xf numFmtId="176" fontId="44" fillId="24" borderId="5" xfId="0" applyNumberFormat="1" applyFont="1" applyFill="1" applyBorder="1" applyAlignment="1">
      <alignment horizontal="center"/>
    </xf>
    <xf numFmtId="176" fontId="44" fillId="24" borderId="20" xfId="0" applyNumberFormat="1" applyFont="1" applyFill="1" applyBorder="1" applyAlignment="1">
      <alignment horizontal="left" vertical="center"/>
    </xf>
    <xf numFmtId="176" fontId="45" fillId="24" borderId="19" xfId="0" applyNumberFormat="1" applyFont="1" applyFill="1" applyBorder="1" applyAlignment="1">
      <alignment horizontal="left"/>
    </xf>
    <xf numFmtId="176" fontId="45" fillId="24" borderId="19" xfId="0" applyNumberFormat="1" applyFont="1" applyFill="1" applyBorder="1" applyAlignment="1">
      <alignment horizontal="center"/>
    </xf>
    <xf numFmtId="176" fontId="44" fillId="24" borderId="21" xfId="0" applyNumberFormat="1" applyFont="1" applyFill="1" applyBorder="1" applyAlignment="1">
      <alignment horizontal="center"/>
    </xf>
    <xf numFmtId="4" fontId="44" fillId="24" borderId="22" xfId="0" applyNumberFormat="1" applyFont="1" applyFill="1" applyBorder="1" applyAlignment="1">
      <alignment horizontal="right" vertical="center"/>
    </xf>
    <xf numFmtId="4" fontId="44" fillId="24" borderId="20" xfId="0" applyNumberFormat="1" applyFont="1" applyFill="1" applyBorder="1" applyAlignment="1">
      <alignment horizontal="right" vertical="center"/>
    </xf>
    <xf numFmtId="4" fontId="44" fillId="24" borderId="19" xfId="0" applyNumberFormat="1" applyFont="1" applyFill="1" applyBorder="1" applyAlignment="1">
      <alignment horizontal="right" vertical="center"/>
    </xf>
    <xf numFmtId="4" fontId="44" fillId="24" borderId="79" xfId="0" applyNumberFormat="1" applyFont="1" applyFill="1" applyBorder="1" applyAlignment="1">
      <alignment horizontal="right" vertical="center"/>
    </xf>
    <xf numFmtId="4" fontId="44" fillId="24" borderId="80" xfId="0" applyNumberFormat="1" applyFont="1" applyFill="1" applyBorder="1" applyAlignment="1">
      <alignment horizontal="right" vertical="center"/>
    </xf>
    <xf numFmtId="4" fontId="44" fillId="24" borderId="23" xfId="0" applyNumberFormat="1" applyFont="1" applyFill="1" applyBorder="1" applyAlignment="1">
      <alignment horizontal="right" vertical="center"/>
    </xf>
    <xf numFmtId="4" fontId="44" fillId="24" borderId="24" xfId="0" applyNumberFormat="1" applyFont="1" applyFill="1" applyBorder="1" applyAlignment="1">
      <alignment horizontal="right" vertical="center"/>
    </xf>
    <xf numFmtId="4" fontId="46" fillId="24" borderId="23" xfId="0" applyNumberFormat="1" applyFont="1" applyFill="1" applyBorder="1" applyAlignment="1">
      <alignment horizontal="right" vertical="center"/>
    </xf>
    <xf numFmtId="4" fontId="46" fillId="24" borderId="25" xfId="0" applyNumberFormat="1" applyFont="1" applyFill="1" applyBorder="1" applyAlignment="1">
      <alignment horizontal="right" vertical="center"/>
    </xf>
    <xf numFmtId="4" fontId="46" fillId="24" borderId="24" xfId="0" applyNumberFormat="1" applyFont="1" applyFill="1" applyBorder="1" applyAlignment="1">
      <alignment horizontal="right" vertical="center"/>
    </xf>
    <xf numFmtId="4" fontId="47" fillId="24" borderId="19" xfId="0" applyNumberFormat="1" applyFont="1" applyFill="1" applyBorder="1" applyAlignment="1">
      <alignment horizontal="right" vertical="center"/>
    </xf>
    <xf numFmtId="4" fontId="46" fillId="24" borderId="21" xfId="0" applyNumberFormat="1" applyFont="1" applyFill="1" applyBorder="1" applyAlignment="1">
      <alignment horizontal="right" vertical="center"/>
    </xf>
    <xf numFmtId="4" fontId="44" fillId="24" borderId="21" xfId="0" applyNumberFormat="1" applyFont="1" applyFill="1" applyBorder="1" applyAlignment="1">
      <alignment horizontal="right" vertical="center"/>
    </xf>
    <xf numFmtId="4" fontId="44" fillId="24" borderId="25" xfId="0" applyNumberFormat="1" applyFont="1" applyFill="1" applyBorder="1" applyAlignment="1">
      <alignment horizontal="right" vertical="center"/>
    </xf>
    <xf numFmtId="4" fontId="44" fillId="24" borderId="26" xfId="0" applyNumberFormat="1" applyFont="1" applyFill="1" applyBorder="1" applyAlignment="1">
      <alignment horizontal="right" vertical="center"/>
    </xf>
    <xf numFmtId="4" fontId="48" fillId="0" borderId="0" xfId="0" applyNumberFormat="1" applyFont="1" applyFill="1" applyBorder="1" applyAlignment="1"/>
    <xf numFmtId="176" fontId="44" fillId="24" borderId="27" xfId="0" applyNumberFormat="1" applyFont="1" applyFill="1" applyBorder="1" applyAlignment="1">
      <alignment horizontal="left" vertical="center"/>
    </xf>
    <xf numFmtId="176" fontId="44" fillId="24" borderId="28" xfId="0" applyNumberFormat="1" applyFont="1" applyFill="1" applyBorder="1" applyAlignment="1"/>
    <xf numFmtId="176" fontId="44" fillId="24" borderId="7" xfId="0" applyNumberFormat="1" applyFont="1" applyFill="1" applyBorder="1" applyAlignment="1">
      <alignment horizontal="center"/>
    </xf>
    <xf numFmtId="4" fontId="44" fillId="24" borderId="29" xfId="0" applyNumberFormat="1" applyFont="1" applyFill="1" applyBorder="1" applyAlignment="1">
      <alignment horizontal="right" vertical="center"/>
    </xf>
    <xf numFmtId="4" fontId="44" fillId="24" borderId="28" xfId="0" applyNumberFormat="1" applyFont="1" applyFill="1" applyBorder="1" applyAlignment="1">
      <alignment horizontal="right" vertical="center"/>
    </xf>
    <xf numFmtId="4" fontId="44" fillId="24" borderId="81" xfId="0" applyNumberFormat="1" applyFont="1" applyFill="1" applyBorder="1" applyAlignment="1">
      <alignment horizontal="right" vertical="center"/>
    </xf>
    <xf numFmtId="4" fontId="44" fillId="24" borderId="82" xfId="0" applyNumberFormat="1" applyFont="1" applyFill="1" applyBorder="1" applyAlignment="1">
      <alignment horizontal="right" vertical="center"/>
    </xf>
    <xf numFmtId="4" fontId="44" fillId="24" borderId="30" xfId="0" applyNumberFormat="1" applyFont="1" applyFill="1" applyBorder="1" applyAlignment="1">
      <alignment horizontal="right" vertical="center"/>
    </xf>
    <xf numFmtId="4" fontId="44" fillId="24" borderId="8" xfId="0" applyNumberFormat="1" applyFont="1" applyFill="1" applyBorder="1" applyAlignment="1">
      <alignment horizontal="right" vertical="center"/>
    </xf>
    <xf numFmtId="4" fontId="46" fillId="24" borderId="30" xfId="0" applyNumberFormat="1" applyFont="1" applyFill="1" applyBorder="1" applyAlignment="1">
      <alignment horizontal="right" vertical="center"/>
    </xf>
    <xf numFmtId="4" fontId="46" fillId="24" borderId="8" xfId="0" applyNumberFormat="1" applyFont="1" applyFill="1" applyBorder="1" applyAlignment="1">
      <alignment horizontal="right" vertical="center"/>
    </xf>
    <xf numFmtId="4" fontId="47" fillId="24" borderId="28" xfId="0" applyNumberFormat="1" applyFont="1" applyFill="1" applyBorder="1" applyAlignment="1">
      <alignment horizontal="right" vertical="center"/>
    </xf>
    <xf numFmtId="4" fontId="46" fillId="24" borderId="7" xfId="0" applyNumberFormat="1" applyFont="1" applyFill="1" applyBorder="1" applyAlignment="1">
      <alignment horizontal="right" vertical="center"/>
    </xf>
    <xf numFmtId="4" fontId="44" fillId="24" borderId="7" xfId="0" applyNumberFormat="1" applyFont="1" applyFill="1" applyBorder="1" applyAlignment="1">
      <alignment horizontal="right" vertical="center"/>
    </xf>
    <xf numFmtId="4" fontId="44" fillId="24" borderId="31" xfId="0" applyNumberFormat="1" applyFont="1" applyFill="1" applyBorder="1" applyAlignment="1">
      <alignment horizontal="right" vertical="center"/>
    </xf>
    <xf numFmtId="0" fontId="68" fillId="0" borderId="0" xfId="0" applyFont="1" applyFill="1" applyBorder="1" applyAlignment="1"/>
    <xf numFmtId="176" fontId="44" fillId="24" borderId="32" xfId="0" applyNumberFormat="1" applyFont="1" applyFill="1" applyBorder="1" applyAlignment="1">
      <alignment horizontal="left" vertical="center"/>
    </xf>
    <xf numFmtId="176" fontId="44" fillId="24" borderId="33" xfId="0" applyNumberFormat="1" applyFont="1" applyFill="1" applyBorder="1" applyAlignment="1"/>
    <xf numFmtId="176" fontId="44" fillId="24" borderId="34" xfId="0" applyNumberFormat="1" applyFont="1" applyFill="1" applyBorder="1" applyAlignment="1">
      <alignment horizontal="center"/>
    </xf>
    <xf numFmtId="4" fontId="44" fillId="24" borderId="35" xfId="0" applyNumberFormat="1" applyFont="1" applyFill="1" applyBorder="1" applyAlignment="1">
      <alignment horizontal="right" vertical="center"/>
    </xf>
    <xf numFmtId="4" fontId="44" fillId="24" borderId="33" xfId="0" applyNumberFormat="1" applyFont="1" applyFill="1" applyBorder="1" applyAlignment="1">
      <alignment horizontal="right" vertical="center"/>
    </xf>
    <xf numFmtId="4" fontId="44" fillId="24" borderId="83" xfId="0" applyNumberFormat="1" applyFont="1" applyFill="1" applyBorder="1" applyAlignment="1">
      <alignment horizontal="right" vertical="center"/>
    </xf>
    <xf numFmtId="4" fontId="44" fillId="24" borderId="84" xfId="0" applyNumberFormat="1" applyFont="1" applyFill="1" applyBorder="1" applyAlignment="1">
      <alignment horizontal="right" vertical="center"/>
    </xf>
    <xf numFmtId="4" fontId="44" fillId="24" borderId="36" xfId="0" applyNumberFormat="1" applyFont="1" applyFill="1" applyBorder="1" applyAlignment="1">
      <alignment horizontal="right" vertical="center"/>
    </xf>
    <xf numFmtId="4" fontId="44" fillId="24" borderId="37" xfId="0" applyNumberFormat="1" applyFont="1" applyFill="1" applyBorder="1" applyAlignment="1">
      <alignment horizontal="right" vertical="center"/>
    </xf>
    <xf numFmtId="4" fontId="46" fillId="24" borderId="36" xfId="0" applyNumberFormat="1" applyFont="1" applyFill="1" applyBorder="1" applyAlignment="1">
      <alignment horizontal="right" vertical="center"/>
    </xf>
    <xf numFmtId="4" fontId="46" fillId="24" borderId="38" xfId="0" applyNumberFormat="1" applyFont="1" applyFill="1" applyBorder="1" applyAlignment="1">
      <alignment horizontal="right" vertical="center"/>
    </xf>
    <xf numFmtId="4" fontId="46" fillId="24" borderId="37" xfId="0" applyNumberFormat="1" applyFont="1" applyFill="1" applyBorder="1" applyAlignment="1">
      <alignment horizontal="right" vertical="center"/>
    </xf>
    <xf numFmtId="4" fontId="47" fillId="24" borderId="33" xfId="0" applyNumberFormat="1" applyFont="1" applyFill="1" applyBorder="1" applyAlignment="1">
      <alignment horizontal="right" vertical="center"/>
    </xf>
    <xf numFmtId="4" fontId="46" fillId="24" borderId="34" xfId="0" applyNumberFormat="1" applyFont="1" applyFill="1" applyBorder="1" applyAlignment="1">
      <alignment horizontal="right" vertical="center"/>
    </xf>
    <xf numFmtId="4" fontId="44" fillId="24" borderId="34" xfId="0" applyNumberFormat="1" applyFont="1" applyFill="1" applyBorder="1" applyAlignment="1">
      <alignment horizontal="right" vertical="center"/>
    </xf>
    <xf numFmtId="4" fontId="44" fillId="24" borderId="38" xfId="0" applyNumberFormat="1" applyFont="1" applyFill="1" applyBorder="1" applyAlignment="1">
      <alignment horizontal="right" vertical="center"/>
    </xf>
    <xf numFmtId="4" fontId="44" fillId="24" borderId="39" xfId="0" applyNumberFormat="1" applyFont="1" applyFill="1" applyBorder="1" applyAlignment="1">
      <alignment horizontal="right" vertical="center"/>
    </xf>
    <xf numFmtId="176" fontId="44" fillId="24" borderId="40" xfId="0" applyNumberFormat="1" applyFont="1" applyFill="1" applyBorder="1" applyAlignment="1">
      <alignment horizontal="left" vertical="center"/>
    </xf>
    <xf numFmtId="176" fontId="45" fillId="24" borderId="41" xfId="0" applyNumberFormat="1" applyFont="1" applyFill="1" applyBorder="1" applyAlignment="1">
      <alignment horizontal="left"/>
    </xf>
    <xf numFmtId="176" fontId="45" fillId="24" borderId="41" xfId="0" applyNumberFormat="1" applyFont="1" applyFill="1" applyBorder="1" applyAlignment="1">
      <alignment horizontal="center"/>
    </xf>
    <xf numFmtId="176" fontId="45" fillId="24" borderId="42" xfId="0" applyNumberFormat="1" applyFont="1" applyFill="1" applyBorder="1" applyAlignment="1">
      <alignment horizontal="center"/>
    </xf>
    <xf numFmtId="176" fontId="44" fillId="24" borderId="43" xfId="0" applyNumberFormat="1" applyFont="1" applyFill="1" applyBorder="1" applyAlignment="1">
      <alignment horizontal="center"/>
    </xf>
    <xf numFmtId="4" fontId="44" fillId="24" borderId="42" xfId="0" applyNumberFormat="1" applyFont="1" applyFill="1" applyBorder="1" applyAlignment="1">
      <alignment horizontal="right" vertical="center"/>
    </xf>
    <xf numFmtId="4" fontId="44" fillId="24" borderId="41" xfId="0" applyNumberFormat="1" applyFont="1" applyFill="1" applyBorder="1" applyAlignment="1">
      <alignment horizontal="right" vertical="center"/>
    </xf>
    <xf numFmtId="4" fontId="44" fillId="24" borderId="44" xfId="0" applyNumberFormat="1" applyFont="1" applyFill="1" applyBorder="1" applyAlignment="1">
      <alignment horizontal="right" vertical="center"/>
    </xf>
    <xf numFmtId="4" fontId="46" fillId="24" borderId="41" xfId="0" applyNumberFormat="1" applyFont="1" applyFill="1" applyBorder="1" applyAlignment="1">
      <alignment horizontal="right" vertical="center"/>
    </xf>
    <xf numFmtId="4" fontId="46" fillId="24" borderId="44" xfId="0" applyNumberFormat="1" applyFont="1" applyFill="1" applyBorder="1" applyAlignment="1">
      <alignment horizontal="right" vertical="center"/>
    </xf>
    <xf numFmtId="4" fontId="46" fillId="24" borderId="0" xfId="0" applyNumberFormat="1" applyFont="1" applyFill="1" applyBorder="1" applyAlignment="1">
      <alignment horizontal="right" vertical="center"/>
    </xf>
    <xf numFmtId="4" fontId="47" fillId="24" borderId="0" xfId="0" applyNumberFormat="1" applyFont="1" applyFill="1" applyBorder="1" applyAlignment="1">
      <alignment horizontal="right" vertical="center"/>
    </xf>
    <xf numFmtId="4" fontId="46" fillId="24" borderId="40" xfId="0" applyNumberFormat="1" applyFont="1" applyFill="1" applyBorder="1" applyAlignment="1">
      <alignment horizontal="right" vertical="center"/>
    </xf>
    <xf numFmtId="4" fontId="44" fillId="24" borderId="40" xfId="0" applyNumberFormat="1" applyFont="1" applyFill="1" applyBorder="1" applyAlignment="1">
      <alignment horizontal="right" vertical="center"/>
    </xf>
    <xf numFmtId="4" fontId="44" fillId="24" borderId="45" xfId="0" applyNumberFormat="1" applyFont="1" applyFill="1" applyBorder="1" applyAlignment="1">
      <alignment horizontal="right" vertical="center"/>
    </xf>
    <xf numFmtId="0" fontId="67" fillId="24" borderId="0" xfId="0" applyFont="1" applyFill="1" applyBorder="1" applyAlignment="1">
      <alignment horizontal="center" vertical="center"/>
    </xf>
    <xf numFmtId="176" fontId="44" fillId="24" borderId="46" xfId="0" applyNumberFormat="1" applyFont="1" applyFill="1" applyBorder="1" applyAlignment="1">
      <alignment horizontal="left" vertical="center"/>
    </xf>
    <xf numFmtId="176" fontId="44" fillId="24" borderId="0" xfId="0" applyNumberFormat="1" applyFont="1" applyFill="1" applyBorder="1" applyAlignment="1"/>
    <xf numFmtId="176" fontId="44" fillId="24" borderId="47" xfId="0" applyNumberFormat="1" applyFont="1" applyFill="1" applyBorder="1" applyAlignment="1"/>
    <xf numFmtId="176" fontId="44" fillId="24" borderId="48" xfId="0" applyNumberFormat="1" applyFont="1" applyFill="1" applyBorder="1" applyAlignment="1">
      <alignment horizontal="center"/>
    </xf>
    <xf numFmtId="4" fontId="44" fillId="24" borderId="47" xfId="0" applyNumberFormat="1" applyFont="1" applyFill="1" applyBorder="1" applyAlignment="1">
      <alignment horizontal="right" vertical="center"/>
    </xf>
    <xf numFmtId="4" fontId="44" fillId="24" borderId="0" xfId="0" applyNumberFormat="1" applyFont="1" applyFill="1" applyBorder="1" applyAlignment="1">
      <alignment horizontal="right" vertical="center"/>
    </xf>
    <xf numFmtId="4" fontId="44" fillId="24" borderId="49" xfId="0" applyNumberFormat="1" applyFont="1" applyFill="1" applyBorder="1" applyAlignment="1">
      <alignment horizontal="right" vertical="center"/>
    </xf>
    <xf numFmtId="4" fontId="46" fillId="24" borderId="46" xfId="0" applyNumberFormat="1" applyFont="1" applyFill="1" applyBorder="1" applyAlignment="1">
      <alignment horizontal="right" vertical="center"/>
    </xf>
    <xf numFmtId="4" fontId="44" fillId="24" borderId="50" xfId="0" applyNumberFormat="1" applyFont="1" applyFill="1" applyBorder="1" applyAlignment="1">
      <alignment horizontal="right" vertical="center"/>
    </xf>
    <xf numFmtId="4" fontId="44" fillId="24" borderId="46" xfId="0" applyNumberFormat="1" applyFont="1" applyFill="1" applyBorder="1" applyAlignment="1">
      <alignment horizontal="right" vertical="center"/>
    </xf>
    <xf numFmtId="10" fontId="44" fillId="24" borderId="48" xfId="0" applyNumberFormat="1" applyFont="1" applyFill="1" applyBorder="1" applyAlignment="1">
      <alignment horizontal="center"/>
    </xf>
    <xf numFmtId="176" fontId="44" fillId="24" borderId="85" xfId="0" applyNumberFormat="1" applyFont="1" applyFill="1" applyBorder="1" applyAlignment="1"/>
    <xf numFmtId="176" fontId="44" fillId="24" borderId="86" xfId="0" applyNumberFormat="1" applyFont="1" applyFill="1" applyBorder="1" applyAlignment="1"/>
    <xf numFmtId="4" fontId="44" fillId="24" borderId="87" xfId="0" applyNumberFormat="1" applyFont="1" applyFill="1" applyBorder="1" applyAlignment="1">
      <alignment horizontal="right" vertical="center"/>
    </xf>
    <xf numFmtId="4" fontId="44" fillId="24" borderId="85" xfId="0" applyNumberFormat="1" applyFont="1" applyFill="1" applyBorder="1" applyAlignment="1">
      <alignment horizontal="right" vertical="center"/>
    </xf>
    <xf numFmtId="176" fontId="44" fillId="24" borderId="88" xfId="0" applyNumberFormat="1" applyFont="1" applyFill="1" applyBorder="1" applyAlignment="1">
      <alignment horizontal="left" vertical="center"/>
    </xf>
    <xf numFmtId="176" fontId="45" fillId="24" borderId="89" xfId="0" applyNumberFormat="1" applyFont="1" applyFill="1" applyBorder="1" applyAlignment="1">
      <alignment horizontal="left"/>
    </xf>
    <xf numFmtId="176" fontId="45" fillId="24" borderId="90" xfId="0" applyNumberFormat="1" applyFont="1" applyFill="1" applyBorder="1" applyAlignment="1">
      <alignment horizontal="center"/>
    </xf>
    <xf numFmtId="176" fontId="44" fillId="24" borderId="91" xfId="0" applyNumberFormat="1" applyFont="1" applyFill="1" applyBorder="1" applyAlignment="1">
      <alignment horizontal="center"/>
    </xf>
    <xf numFmtId="4" fontId="44" fillId="24" borderId="92" xfId="0" applyNumberFormat="1" applyFont="1" applyFill="1" applyBorder="1" applyAlignment="1">
      <alignment horizontal="right" vertical="center"/>
    </xf>
    <xf numFmtId="4" fontId="44" fillId="24" borderId="90" xfId="0" applyNumberFormat="1" applyFont="1" applyFill="1" applyBorder="1" applyAlignment="1">
      <alignment horizontal="right" vertical="center"/>
    </xf>
    <xf numFmtId="4" fontId="44" fillId="24" borderId="93" xfId="0" applyNumberFormat="1" applyFont="1" applyFill="1" applyBorder="1" applyAlignment="1">
      <alignment horizontal="right" vertical="center"/>
    </xf>
    <xf numFmtId="4" fontId="46" fillId="24" borderId="90" xfId="0" applyNumberFormat="1" applyFont="1" applyFill="1" applyBorder="1" applyAlignment="1">
      <alignment horizontal="right" vertical="center"/>
    </xf>
    <xf numFmtId="4" fontId="47" fillId="24" borderId="90" xfId="0" applyNumberFormat="1" applyFont="1" applyFill="1" applyBorder="1" applyAlignment="1">
      <alignment horizontal="right" vertical="center"/>
    </xf>
    <xf numFmtId="4" fontId="46" fillId="24" borderId="94" xfId="0" applyNumberFormat="1" applyFont="1" applyFill="1" applyBorder="1" applyAlignment="1">
      <alignment horizontal="right" vertical="center"/>
    </xf>
    <xf numFmtId="4" fontId="46" fillId="24" borderId="95" xfId="0" applyNumberFormat="1" applyFont="1" applyFill="1" applyBorder="1" applyAlignment="1">
      <alignment horizontal="right" vertical="center"/>
    </xf>
    <xf numFmtId="4" fontId="46" fillId="24" borderId="93" xfId="0" applyNumberFormat="1" applyFont="1" applyFill="1" applyBorder="1" applyAlignment="1">
      <alignment horizontal="right" vertical="center"/>
    </xf>
    <xf numFmtId="4" fontId="46" fillId="24" borderId="96" xfId="0" applyNumberFormat="1" applyFont="1" applyFill="1" applyBorder="1" applyAlignment="1">
      <alignment horizontal="right" vertical="center"/>
    </xf>
    <xf numFmtId="176" fontId="44" fillId="24" borderId="97" xfId="0" applyNumberFormat="1" applyFont="1" applyFill="1" applyBorder="1" applyAlignment="1">
      <alignment horizontal="left" vertical="center"/>
    </xf>
    <xf numFmtId="0" fontId="46" fillId="24" borderId="0" xfId="0" applyNumberFormat="1" applyFont="1" applyFill="1" applyBorder="1" applyAlignment="1" applyProtection="1">
      <protection locked="0"/>
    </xf>
    <xf numFmtId="49" fontId="46" fillId="24" borderId="48" xfId="0" applyNumberFormat="1" applyFont="1" applyFill="1" applyBorder="1" applyAlignment="1" applyProtection="1">
      <alignment horizontal="center" vertical="top"/>
      <protection locked="0"/>
    </xf>
    <xf numFmtId="4" fontId="44" fillId="24" borderId="98" xfId="0" applyNumberFormat="1" applyFont="1" applyFill="1" applyBorder="1" applyAlignment="1">
      <alignment horizontal="right" vertical="center"/>
    </xf>
    <xf numFmtId="4" fontId="44" fillId="24" borderId="99" xfId="0" applyNumberFormat="1" applyFont="1" applyFill="1" applyBorder="1" applyAlignment="1">
      <alignment horizontal="right" vertical="center"/>
    </xf>
    <xf numFmtId="4" fontId="44" fillId="24" borderId="100" xfId="0" applyNumberFormat="1" applyFont="1" applyFill="1" applyBorder="1" applyAlignment="1">
      <alignment horizontal="right" vertical="center"/>
    </xf>
    <xf numFmtId="10" fontId="46" fillId="24" borderId="48" xfId="0" applyNumberFormat="1" applyFont="1" applyFill="1" applyBorder="1" applyAlignment="1" applyProtection="1">
      <alignment horizontal="center" vertical="top"/>
      <protection locked="0"/>
    </xf>
    <xf numFmtId="176" fontId="44" fillId="24" borderId="101" xfId="0" applyNumberFormat="1" applyFont="1" applyFill="1" applyBorder="1" applyAlignment="1">
      <alignment horizontal="left" vertical="center"/>
    </xf>
    <xf numFmtId="0" fontId="47" fillId="24" borderId="85" xfId="0" applyNumberFormat="1" applyFont="1" applyFill="1" applyBorder="1" applyAlignment="1" applyProtection="1">
      <alignment horizontal="left" vertical="top"/>
      <protection locked="0"/>
    </xf>
    <xf numFmtId="0" fontId="47" fillId="24" borderId="102" xfId="0" applyNumberFormat="1" applyFont="1" applyFill="1" applyBorder="1" applyAlignment="1" applyProtection="1">
      <alignment horizontal="center" vertical="top"/>
      <protection locked="0"/>
    </xf>
    <xf numFmtId="4" fontId="44" fillId="24" borderId="86" xfId="0" applyNumberFormat="1" applyFont="1" applyFill="1" applyBorder="1" applyAlignment="1">
      <alignment horizontal="right" vertical="center"/>
    </xf>
    <xf numFmtId="4" fontId="46" fillId="24" borderId="103" xfId="0" applyNumberFormat="1" applyFont="1" applyFill="1" applyBorder="1" applyAlignment="1">
      <alignment horizontal="right" vertical="center"/>
    </xf>
    <xf numFmtId="4" fontId="46" fillId="24" borderId="87" xfId="0" applyNumberFormat="1" applyFont="1" applyFill="1" applyBorder="1" applyAlignment="1">
      <alignment horizontal="right" vertical="center"/>
    </xf>
    <xf numFmtId="4" fontId="46" fillId="24" borderId="85" xfId="0" applyNumberFormat="1" applyFont="1" applyFill="1" applyBorder="1" applyAlignment="1">
      <alignment horizontal="right" vertical="center"/>
    </xf>
    <xf numFmtId="4" fontId="47" fillId="24" borderId="85" xfId="0" applyNumberFormat="1" applyFont="1" applyFill="1" applyBorder="1" applyAlignment="1">
      <alignment horizontal="right" vertical="center"/>
    </xf>
    <xf numFmtId="4" fontId="46" fillId="24" borderId="104" xfId="0" applyNumberFormat="1" applyFont="1" applyFill="1" applyBorder="1" applyAlignment="1">
      <alignment horizontal="right" vertical="center"/>
    </xf>
    <xf numFmtId="176" fontId="44" fillId="24" borderId="105" xfId="0" applyNumberFormat="1" applyFont="1" applyFill="1" applyBorder="1" applyAlignment="1">
      <alignment horizontal="left" vertical="center"/>
    </xf>
    <xf numFmtId="0" fontId="47" fillId="24" borderId="90" xfId="0" applyNumberFormat="1" applyFont="1" applyFill="1" applyBorder="1" applyAlignment="1" applyProtection="1">
      <alignment horizontal="left" vertical="top"/>
      <protection locked="0"/>
    </xf>
    <xf numFmtId="0" fontId="47" fillId="24" borderId="90" xfId="0" applyNumberFormat="1" applyFont="1" applyFill="1" applyBorder="1" applyAlignment="1" applyProtection="1">
      <alignment horizontal="center" vertical="top"/>
      <protection locked="0"/>
    </xf>
    <xf numFmtId="0" fontId="47" fillId="24" borderId="92" xfId="0" applyNumberFormat="1" applyFont="1" applyFill="1" applyBorder="1" applyAlignment="1" applyProtection="1">
      <alignment horizontal="center" vertical="top"/>
      <protection locked="0"/>
    </xf>
    <xf numFmtId="0" fontId="47" fillId="24" borderId="91" xfId="0" applyNumberFormat="1" applyFont="1" applyFill="1" applyBorder="1" applyAlignment="1" applyProtection="1">
      <alignment horizontal="center" vertical="top"/>
      <protection locked="0"/>
    </xf>
    <xf numFmtId="4" fontId="46" fillId="24" borderId="49" xfId="0" applyNumberFormat="1" applyFont="1" applyFill="1" applyBorder="1" applyAlignment="1">
      <alignment horizontal="right" vertical="center"/>
    </xf>
    <xf numFmtId="4" fontId="44" fillId="24" borderId="94" xfId="0" applyNumberFormat="1" applyFont="1" applyFill="1" applyBorder="1" applyAlignment="1">
      <alignment horizontal="right" vertical="center"/>
    </xf>
    <xf numFmtId="4" fontId="44" fillId="24" borderId="106" xfId="0" applyNumberFormat="1" applyFont="1" applyFill="1" applyBorder="1" applyAlignment="1">
      <alignment horizontal="right" vertical="center"/>
    </xf>
    <xf numFmtId="0" fontId="44" fillId="24" borderId="107" xfId="0" applyFont="1" applyFill="1" applyBorder="1" applyAlignment="1">
      <alignment horizontal="center" vertical="center"/>
    </xf>
    <xf numFmtId="0" fontId="46" fillId="24" borderId="47" xfId="0" applyNumberFormat="1" applyFont="1" applyFill="1" applyBorder="1" applyAlignment="1" applyProtection="1">
      <protection locked="0"/>
    </xf>
    <xf numFmtId="4" fontId="49" fillId="24" borderId="0" xfId="0" applyNumberFormat="1" applyFont="1" applyFill="1" applyBorder="1" applyAlignment="1">
      <alignment horizontal="right" vertical="center"/>
    </xf>
    <xf numFmtId="4" fontId="68" fillId="24" borderId="0" xfId="0" applyNumberFormat="1" applyFont="1" applyFill="1" applyBorder="1" applyAlignment="1">
      <alignment horizontal="right" vertical="center"/>
    </xf>
    <xf numFmtId="4" fontId="68" fillId="24" borderId="46" xfId="0" applyNumberFormat="1" applyFont="1" applyFill="1" applyBorder="1" applyAlignment="1">
      <alignment horizontal="right" vertical="center"/>
    </xf>
    <xf numFmtId="4" fontId="46" fillId="24" borderId="106" xfId="0" applyNumberFormat="1" applyFont="1" applyFill="1" applyBorder="1" applyAlignment="1">
      <alignment horizontal="right" vertical="center"/>
    </xf>
    <xf numFmtId="0" fontId="67" fillId="24" borderId="0" xfId="0" applyFont="1" applyFill="1" applyAlignment="1"/>
    <xf numFmtId="0" fontId="68" fillId="24" borderId="0" xfId="0" applyFont="1" applyFill="1" applyAlignment="1"/>
    <xf numFmtId="14" fontId="44" fillId="24" borderId="107" xfId="0" applyNumberFormat="1" applyFont="1" applyFill="1" applyBorder="1" applyAlignment="1">
      <alignment horizontal="center" vertical="center"/>
    </xf>
    <xf numFmtId="4" fontId="68" fillId="24" borderId="47" xfId="0" applyNumberFormat="1" applyFont="1" applyFill="1" applyBorder="1" applyAlignment="1">
      <alignment horizontal="right" vertical="center"/>
    </xf>
    <xf numFmtId="0" fontId="68" fillId="24" borderId="107" xfId="0" applyFont="1" applyFill="1" applyBorder="1" applyAlignment="1">
      <alignment horizontal="center" vertical="center"/>
    </xf>
    <xf numFmtId="4" fontId="45" fillId="24" borderId="49" xfId="0" applyNumberFormat="1" applyFont="1" applyFill="1" applyBorder="1" applyAlignment="1">
      <alignment horizontal="right" vertical="center"/>
    </xf>
    <xf numFmtId="4" fontId="47" fillId="24" borderId="49" xfId="0" applyNumberFormat="1" applyFont="1" applyFill="1" applyBorder="1" applyAlignment="1">
      <alignment horizontal="right" vertical="center"/>
    </xf>
    <xf numFmtId="4" fontId="47" fillId="24" borderId="106" xfId="0" applyNumberFormat="1" applyFont="1" applyFill="1" applyBorder="1" applyAlignment="1">
      <alignment horizontal="right" vertical="center"/>
    </xf>
    <xf numFmtId="4" fontId="45" fillId="24" borderId="47" xfId="0" applyNumberFormat="1" applyFont="1" applyFill="1" applyBorder="1" applyAlignment="1">
      <alignment horizontal="right" vertical="center"/>
    </xf>
    <xf numFmtId="4" fontId="45" fillId="24" borderId="0" xfId="0" applyNumberFormat="1" applyFont="1" applyFill="1" applyBorder="1" applyAlignment="1">
      <alignment horizontal="right" vertical="center"/>
    </xf>
    <xf numFmtId="0" fontId="68" fillId="24" borderId="108" xfId="0" applyFont="1" applyFill="1" applyBorder="1" applyAlignment="1">
      <alignment horizontal="center" vertical="center"/>
    </xf>
    <xf numFmtId="0" fontId="47" fillId="24" borderId="109" xfId="0" applyNumberFormat="1" applyFont="1" applyFill="1" applyBorder="1" applyAlignment="1" applyProtection="1">
      <alignment horizontal="left" vertical="top"/>
      <protection locked="0"/>
    </xf>
    <xf numFmtId="0" fontId="47" fillId="24" borderId="110" xfId="0" applyNumberFormat="1" applyFont="1" applyFill="1" applyBorder="1" applyAlignment="1" applyProtection="1">
      <alignment horizontal="left" vertical="top"/>
      <protection locked="0"/>
    </xf>
    <xf numFmtId="0" fontId="47" fillId="24" borderId="111" xfId="0" applyNumberFormat="1" applyFont="1" applyFill="1" applyBorder="1" applyAlignment="1" applyProtection="1">
      <alignment horizontal="center" vertical="top"/>
      <protection locked="0"/>
    </xf>
    <xf numFmtId="4" fontId="45" fillId="24" borderId="110" xfId="0" applyNumberFormat="1" applyFont="1" applyFill="1" applyBorder="1" applyAlignment="1">
      <alignment horizontal="right" vertical="center"/>
    </xf>
    <xf numFmtId="4" fontId="45" fillId="24" borderId="109" xfId="0" applyNumberFormat="1" applyFont="1" applyFill="1" applyBorder="1" applyAlignment="1">
      <alignment horizontal="right" vertical="center"/>
    </xf>
    <xf numFmtId="4" fontId="45" fillId="24" borderId="112" xfId="0" applyNumberFormat="1" applyFont="1" applyFill="1" applyBorder="1" applyAlignment="1">
      <alignment horizontal="right" vertical="center"/>
    </xf>
    <xf numFmtId="4" fontId="46" fillId="24" borderId="113" xfId="0" applyNumberFormat="1" applyFont="1" applyFill="1" applyBorder="1" applyAlignment="1">
      <alignment horizontal="right" vertical="center"/>
    </xf>
    <xf numFmtId="4" fontId="46" fillId="24" borderId="109" xfId="0" applyNumberFormat="1" applyFont="1" applyFill="1" applyBorder="1" applyAlignment="1">
      <alignment horizontal="right" vertical="center"/>
    </xf>
    <xf numFmtId="4" fontId="47" fillId="24" borderId="112" xfId="0" applyNumberFormat="1" applyFont="1" applyFill="1" applyBorder="1" applyAlignment="1">
      <alignment horizontal="right" vertical="center"/>
    </xf>
    <xf numFmtId="4" fontId="49" fillId="24" borderId="109" xfId="0" applyNumberFormat="1" applyFont="1" applyFill="1" applyBorder="1" applyAlignment="1">
      <alignment horizontal="right" vertical="center"/>
    </xf>
    <xf numFmtId="4" fontId="68" fillId="24" borderId="109" xfId="0" applyNumberFormat="1" applyFont="1" applyFill="1" applyBorder="1" applyAlignment="1">
      <alignment horizontal="right" vertical="center"/>
    </xf>
    <xf numFmtId="4" fontId="68" fillId="24" borderId="113" xfId="0" applyNumberFormat="1" applyFont="1" applyFill="1" applyBorder="1" applyAlignment="1">
      <alignment horizontal="right" vertical="center"/>
    </xf>
    <xf numFmtId="4" fontId="47" fillId="24" borderId="114" xfId="0" applyNumberFormat="1" applyFont="1" applyFill="1" applyBorder="1" applyAlignment="1">
      <alignment horizontal="right" vertical="center"/>
    </xf>
    <xf numFmtId="0" fontId="68" fillId="0" borderId="0" xfId="0" applyFont="1" applyAlignment="1">
      <alignment horizontal="center" vertical="center"/>
    </xf>
    <xf numFmtId="0" fontId="46" fillId="0" borderId="0" xfId="0" applyNumberFormat="1" applyFont="1" applyFill="1" applyBorder="1" applyAlignment="1" applyProtection="1">
      <alignment vertical="top"/>
      <protection locked="0"/>
    </xf>
    <xf numFmtId="0" fontId="46" fillId="0" borderId="0" xfId="0" applyNumberFormat="1" applyFont="1" applyFill="1" applyBorder="1" applyAlignment="1" applyProtection="1">
      <alignment horizontal="center" vertical="top"/>
      <protection locked="0"/>
    </xf>
    <xf numFmtId="4" fontId="44" fillId="0" borderId="0" xfId="0" applyNumberFormat="1" applyFont="1" applyAlignment="1">
      <alignment horizontal="right" vertical="center" wrapText="1"/>
    </xf>
    <xf numFmtId="4" fontId="44" fillId="22" borderId="0" xfId="0" applyNumberFormat="1" applyFont="1" applyFill="1" applyAlignment="1">
      <alignment horizontal="right" vertical="center" wrapText="1"/>
    </xf>
    <xf numFmtId="4" fontId="46" fillId="0" borderId="0" xfId="0" applyNumberFormat="1" applyFont="1" applyAlignment="1">
      <alignment horizontal="right" vertical="center"/>
    </xf>
    <xf numFmtId="4" fontId="46" fillId="24" borderId="0" xfId="0" applyNumberFormat="1" applyFont="1" applyFill="1" applyAlignment="1">
      <alignment horizontal="right" vertical="center"/>
    </xf>
    <xf numFmtId="0" fontId="23" fillId="0" borderId="0" xfId="0" applyNumberFormat="1" applyFont="1" applyFill="1" applyBorder="1" applyAlignment="1" applyProtection="1">
      <alignment vertical="top"/>
      <protection locked="0"/>
    </xf>
    <xf numFmtId="4" fontId="68" fillId="24" borderId="0" xfId="0" applyNumberFormat="1" applyFont="1" applyFill="1" applyAlignment="1">
      <alignment horizontal="right" vertical="center"/>
    </xf>
    <xf numFmtId="0" fontId="67" fillId="0" borderId="0" xfId="0" applyFont="1" applyAlignment="1"/>
    <xf numFmtId="0" fontId="46" fillId="0" borderId="0" xfId="0" applyNumberFormat="1" applyFont="1" applyAlignment="1" applyProtection="1">
      <protection locked="0"/>
    </xf>
    <xf numFmtId="4" fontId="68" fillId="0" borderId="0" xfId="0" applyNumberFormat="1" applyFont="1" applyAlignment="1">
      <alignment horizontal="right" vertical="center"/>
    </xf>
    <xf numFmtId="4" fontId="46" fillId="22" borderId="5" xfId="0" applyNumberFormat="1" applyFont="1" applyFill="1" applyBorder="1" applyAlignment="1" applyProtection="1">
      <alignment horizontal="right" vertical="center"/>
      <protection locked="0"/>
    </xf>
    <xf numFmtId="4" fontId="68" fillId="24" borderId="5" xfId="0" applyNumberFormat="1" applyFont="1" applyFill="1" applyBorder="1" applyAlignment="1">
      <alignment horizontal="right" vertical="center"/>
    </xf>
    <xf numFmtId="4" fontId="68" fillId="0" borderId="5" xfId="0" applyNumberFormat="1" applyFont="1" applyBorder="1" applyAlignment="1">
      <alignment horizontal="right" vertical="center"/>
    </xf>
    <xf numFmtId="0" fontId="23" fillId="0" borderId="0" xfId="0" applyNumberFormat="1" applyFont="1" applyFill="1" applyBorder="1" applyAlignment="1" applyProtection="1">
      <protection locked="0"/>
    </xf>
    <xf numFmtId="0" fontId="47" fillId="0" borderId="0" xfId="0" applyNumberFormat="1" applyFont="1" applyFill="1" applyBorder="1" applyAlignment="1" applyProtection="1">
      <alignment horizontal="left" vertical="top"/>
      <protection locked="0"/>
    </xf>
    <xf numFmtId="4" fontId="45" fillId="0" borderId="5" xfId="0" applyNumberFormat="1" applyFont="1" applyBorder="1" applyAlignment="1">
      <alignment horizontal="right" vertical="center"/>
    </xf>
    <xf numFmtId="4" fontId="45" fillId="24" borderId="5" xfId="0" applyNumberFormat="1" applyFont="1" applyFill="1" applyBorder="1" applyAlignment="1">
      <alignment horizontal="right" vertical="center"/>
    </xf>
    <xf numFmtId="0" fontId="63" fillId="0" borderId="0" xfId="0" applyFont="1" applyAlignment="1">
      <alignment horizontal="center" vertical="center"/>
    </xf>
    <xf numFmtId="0" fontId="33" fillId="0" borderId="0" xfId="0" applyFont="1" applyAlignment="1"/>
    <xf numFmtId="0" fontId="12" fillId="0" borderId="0" xfId="0" applyNumberFormat="1" applyFont="1" applyFill="1" applyBorder="1" applyAlignment="1" applyProtection="1">
      <alignment horizontal="center" vertical="top"/>
      <protection locked="0"/>
    </xf>
    <xf numFmtId="0" fontId="12" fillId="0" borderId="0" xfId="0" applyNumberFormat="1" applyFont="1" applyFill="1" applyBorder="1" applyAlignment="1" applyProtection="1">
      <alignment vertical="top"/>
      <protection locked="0"/>
    </xf>
    <xf numFmtId="0" fontId="69" fillId="0" borderId="0" xfId="0" applyFont="1" applyAlignment="1">
      <alignment horizontal="right"/>
    </xf>
    <xf numFmtId="0" fontId="23" fillId="0" borderId="0" xfId="0" applyNumberFormat="1" applyFont="1" applyFill="1" applyBorder="1" applyAlignment="1" applyProtection="1">
      <alignment horizontal="right" vertical="top"/>
      <protection locked="0"/>
    </xf>
    <xf numFmtId="0" fontId="63" fillId="0" borderId="0" xfId="0" applyFont="1" applyAlignment="1">
      <alignment vertical="center"/>
    </xf>
    <xf numFmtId="0" fontId="12" fillId="0" borderId="0" xfId="0" applyNumberFormat="1" applyFont="1" applyAlignment="1" applyProtection="1">
      <protection locked="0"/>
    </xf>
    <xf numFmtId="0" fontId="12" fillId="22" borderId="0" xfId="0" applyNumberFormat="1" applyFont="1" applyFill="1" applyBorder="1" applyAlignment="1" applyProtection="1">
      <alignment horizontal="center"/>
      <protection locked="0"/>
    </xf>
    <xf numFmtId="2" fontId="63" fillId="22" borderId="0" xfId="0" applyNumberFormat="1" applyFont="1" applyFill="1" applyBorder="1" applyAlignment="1">
      <alignment horizontal="right"/>
    </xf>
    <xf numFmtId="0" fontId="63" fillId="0" borderId="0" xfId="0" applyFont="1" applyBorder="1" applyAlignment="1"/>
    <xf numFmtId="2" fontId="16" fillId="25" borderId="5" xfId="0" applyNumberFormat="1" applyFont="1" applyFill="1" applyBorder="1" applyAlignment="1">
      <alignment horizontal="right" vertical="center" wrapText="1"/>
    </xf>
    <xf numFmtId="2" fontId="16" fillId="25" borderId="5" xfId="0" applyNumberFormat="1" applyFont="1" applyFill="1" applyBorder="1" applyAlignment="1">
      <alignment horizontal="left" vertical="center" wrapText="1"/>
    </xf>
    <xf numFmtId="0" fontId="14" fillId="25" borderId="5" xfId="0" applyFont="1" applyFill="1" applyBorder="1" applyAlignment="1">
      <alignment horizontal="center"/>
    </xf>
    <xf numFmtId="2" fontId="14" fillId="25" borderId="5" xfId="0" applyNumberFormat="1" applyFont="1" applyFill="1" applyBorder="1" applyAlignment="1">
      <alignment horizontal="center"/>
    </xf>
    <xf numFmtId="2" fontId="16" fillId="24" borderId="5" xfId="0" applyNumberFormat="1" applyFont="1" applyFill="1" applyBorder="1" applyAlignment="1">
      <alignment horizontal="right" vertical="center" wrapText="1"/>
    </xf>
    <xf numFmtId="2" fontId="16" fillId="24" borderId="5" xfId="0" applyNumberFormat="1" applyFont="1" applyFill="1" applyBorder="1" applyAlignment="1">
      <alignment horizontal="left" vertical="center" wrapText="1"/>
    </xf>
    <xf numFmtId="0" fontId="14" fillId="24" borderId="5" xfId="0" applyFont="1" applyFill="1" applyBorder="1" applyAlignment="1">
      <alignment horizontal="center"/>
    </xf>
    <xf numFmtId="1" fontId="16" fillId="25" borderId="5" xfId="0" applyNumberFormat="1" applyFont="1" applyFill="1" applyBorder="1" applyAlignment="1">
      <alignment horizontal="right" vertical="center" wrapText="1"/>
    </xf>
    <xf numFmtId="0" fontId="24" fillId="0" borderId="0" xfId="0" applyFont="1">
      <alignment vertical="center" wrapText="1"/>
    </xf>
    <xf numFmtId="0" fontId="24" fillId="0" borderId="5" xfId="0" applyFont="1" applyBorder="1" applyAlignment="1">
      <alignment horizontal="justify" vertical="center" wrapText="1"/>
    </xf>
    <xf numFmtId="0" fontId="24" fillId="0" borderId="5" xfId="0" applyFont="1" applyBorder="1" applyAlignment="1">
      <alignment horizontal="left" vertical="center" wrapText="1"/>
    </xf>
    <xf numFmtId="0" fontId="28" fillId="0" borderId="5" xfId="0" applyFont="1" applyBorder="1" applyAlignment="1">
      <alignment horizontal="justify" vertical="center" wrapText="1"/>
    </xf>
    <xf numFmtId="0" fontId="24" fillId="0" borderId="5" xfId="0" applyFont="1" applyBorder="1">
      <alignment vertical="center" wrapText="1"/>
    </xf>
    <xf numFmtId="0" fontId="28" fillId="0" borderId="5" xfId="0" applyFont="1" applyBorder="1">
      <alignment vertical="center" wrapText="1"/>
    </xf>
    <xf numFmtId="0" fontId="70" fillId="0" borderId="5" xfId="0" applyFont="1" applyBorder="1" applyAlignment="1">
      <alignment horizontal="justify" vertical="center" wrapText="1"/>
    </xf>
    <xf numFmtId="0" fontId="24" fillId="0" borderId="0" xfId="0" applyFont="1" applyAlignment="1">
      <alignment horizontal="left" vertical="center" wrapText="1"/>
    </xf>
    <xf numFmtId="0" fontId="60" fillId="24" borderId="0" xfId="0" applyFont="1" applyFill="1" applyAlignment="1">
      <alignment horizontal="right"/>
    </xf>
    <xf numFmtId="0" fontId="62" fillId="0" borderId="0" xfId="0" applyFont="1" applyAlignment="1"/>
    <xf numFmtId="0" fontId="60" fillId="0" borderId="5" xfId="0" applyFont="1" applyBorder="1" applyAlignment="1">
      <alignment horizontal="center" vertical="center" wrapText="1"/>
    </xf>
    <xf numFmtId="0" fontId="60" fillId="0" borderId="5" xfId="0" applyFont="1" applyBorder="1" applyAlignment="1">
      <alignment horizontal="center" vertical="center" textRotation="90" wrapText="1"/>
    </xf>
    <xf numFmtId="49" fontId="16" fillId="25" borderId="25" xfId="0" applyNumberFormat="1" applyFont="1" applyFill="1" applyBorder="1" applyAlignment="1">
      <alignment horizontal="center" vertical="center" wrapText="1"/>
    </xf>
    <xf numFmtId="0" fontId="16" fillId="25" borderId="25" xfId="0" applyFont="1" applyFill="1" applyBorder="1" applyAlignment="1">
      <alignment horizontal="center" vertical="center" wrapText="1"/>
    </xf>
    <xf numFmtId="0" fontId="16" fillId="25" borderId="25" xfId="0" applyFont="1" applyFill="1" applyBorder="1" applyAlignment="1">
      <alignment vertical="center" wrapText="1"/>
    </xf>
    <xf numFmtId="0" fontId="60" fillId="25" borderId="25" xfId="0" applyFont="1" applyFill="1" applyBorder="1" applyAlignment="1">
      <alignment vertical="center" wrapText="1"/>
    </xf>
    <xf numFmtId="0" fontId="60" fillId="0" borderId="5" xfId="0" applyFont="1" applyBorder="1" applyAlignment="1">
      <alignment vertical="center" wrapText="1"/>
    </xf>
    <xf numFmtId="49" fontId="16" fillId="25" borderId="5" xfId="0" applyNumberFormat="1" applyFont="1" applyFill="1" applyBorder="1" applyAlignment="1">
      <alignment horizontal="center" vertical="center" wrapText="1"/>
    </xf>
    <xf numFmtId="0" fontId="16" fillId="25" borderId="5" xfId="0" applyFont="1" applyFill="1" applyBorder="1" applyAlignment="1">
      <alignment horizontal="center" vertical="center" wrapText="1"/>
    </xf>
    <xf numFmtId="0" fontId="16" fillId="25" borderId="5" xfId="0" applyFont="1" applyFill="1" applyBorder="1" applyAlignment="1">
      <alignment vertical="center" wrapText="1"/>
    </xf>
    <xf numFmtId="0" fontId="60" fillId="25" borderId="5" xfId="0" applyFont="1" applyFill="1" applyBorder="1" applyAlignment="1">
      <alignment vertical="center" wrapText="1"/>
    </xf>
    <xf numFmtId="1" fontId="16" fillId="25" borderId="51" xfId="0" applyNumberFormat="1" applyFont="1" applyFill="1" applyBorder="1" applyAlignment="1">
      <alignment horizontal="right" vertical="center" wrapText="1"/>
    </xf>
    <xf numFmtId="2" fontId="16" fillId="25" borderId="51" xfId="0" applyNumberFormat="1" applyFont="1" applyFill="1" applyBorder="1" applyAlignment="1">
      <alignment horizontal="right" vertical="center" wrapText="1"/>
    </xf>
    <xf numFmtId="2" fontId="16" fillId="25" borderId="51" xfId="0" applyNumberFormat="1" applyFont="1" applyFill="1" applyBorder="1" applyAlignment="1">
      <alignment horizontal="left" vertical="center" wrapText="1"/>
    </xf>
    <xf numFmtId="0" fontId="14" fillId="25" borderId="51" xfId="0" applyFont="1" applyFill="1" applyBorder="1" applyAlignment="1">
      <alignment horizontal="center"/>
    </xf>
    <xf numFmtId="2" fontId="14" fillId="25" borderId="51" xfId="0" applyNumberFormat="1" applyFont="1" applyFill="1" applyBorder="1" applyAlignment="1">
      <alignment horizontal="center"/>
    </xf>
    <xf numFmtId="0" fontId="60" fillId="25" borderId="51" xfId="0" applyFont="1" applyFill="1" applyBorder="1" applyAlignment="1">
      <alignment vertical="center" wrapText="1"/>
    </xf>
    <xf numFmtId="0" fontId="60" fillId="0" borderId="5" xfId="0" applyFont="1" applyBorder="1" applyAlignment="1">
      <alignment horizontal="right" vertical="center" wrapText="1"/>
    </xf>
    <xf numFmtId="0" fontId="60" fillId="0" borderId="0" xfId="0" applyFont="1" applyAlignment="1">
      <alignment horizontal="right" vertical="center" wrapText="1"/>
    </xf>
    <xf numFmtId="0" fontId="71" fillId="0" borderId="0" xfId="0" applyFont="1" applyAlignment="1">
      <alignment vertical="center" wrapText="1"/>
    </xf>
    <xf numFmtId="0" fontId="72" fillId="0" borderId="0" xfId="0" applyFont="1" applyAlignment="1">
      <alignment vertical="center"/>
    </xf>
    <xf numFmtId="0" fontId="71" fillId="0" borderId="0" xfId="0" applyFont="1" applyAlignment="1">
      <alignment horizontal="left" vertical="center" indent="15"/>
    </xf>
    <xf numFmtId="0" fontId="60" fillId="0" borderId="0" xfId="0" applyFont="1" applyAlignment="1">
      <alignment vertical="center"/>
    </xf>
    <xf numFmtId="0" fontId="70" fillId="0" borderId="42" xfId="0" applyFont="1" applyBorder="1" applyAlignment="1">
      <alignment horizontal="justify" vertical="center" wrapText="1"/>
    </xf>
    <xf numFmtId="0" fontId="70" fillId="0" borderId="42" xfId="0" applyFont="1" applyBorder="1" applyAlignment="1">
      <alignment horizontal="center" vertical="center" wrapText="1"/>
    </xf>
    <xf numFmtId="0" fontId="70" fillId="0" borderId="41" xfId="0" applyFont="1" applyBorder="1" applyAlignment="1">
      <alignment horizontal="justify" vertical="center" wrapText="1"/>
    </xf>
    <xf numFmtId="0" fontId="70" fillId="0" borderId="47" xfId="0" applyFont="1" applyBorder="1" applyAlignment="1">
      <alignment horizontal="justify" vertical="center" wrapText="1"/>
    </xf>
    <xf numFmtId="0" fontId="70" fillId="0" borderId="47" xfId="0" applyFont="1" applyBorder="1" applyAlignment="1">
      <alignment horizontal="center" vertical="center" wrapText="1"/>
    </xf>
    <xf numFmtId="0" fontId="70" fillId="0" borderId="0" xfId="0" applyFont="1" applyBorder="1" applyAlignment="1">
      <alignment horizontal="justify" vertical="center" wrapText="1"/>
    </xf>
    <xf numFmtId="0" fontId="0" fillId="0" borderId="47" xfId="0" applyBorder="1" applyAlignment="1">
      <alignment vertical="top" wrapText="1"/>
    </xf>
    <xf numFmtId="0" fontId="0" fillId="0" borderId="52" xfId="0" applyBorder="1" applyAlignment="1">
      <alignment vertical="top" wrapText="1"/>
    </xf>
    <xf numFmtId="0" fontId="73" fillId="0" borderId="52" xfId="0" applyFont="1" applyBorder="1" applyAlignment="1">
      <alignment horizontal="justify" vertical="center" wrapText="1"/>
    </xf>
    <xf numFmtId="0" fontId="0" fillId="0" borderId="53" xfId="0" applyBorder="1" applyAlignment="1">
      <alignment vertical="top" wrapText="1"/>
    </xf>
    <xf numFmtId="0" fontId="74" fillId="0" borderId="52" xfId="0" applyFont="1" applyBorder="1" applyAlignment="1">
      <alignment horizontal="justify" vertical="center" wrapText="1"/>
    </xf>
    <xf numFmtId="0" fontId="70" fillId="0" borderId="52" xfId="0" applyFont="1" applyBorder="1" applyAlignment="1">
      <alignment horizontal="justify" vertical="center" wrapText="1"/>
    </xf>
    <xf numFmtId="0" fontId="75" fillId="0" borderId="52" xfId="0" applyFont="1" applyBorder="1" applyAlignment="1">
      <alignment horizontal="justify" vertical="center" wrapText="1"/>
    </xf>
    <xf numFmtId="0" fontId="74" fillId="0" borderId="53" xfId="0" applyFont="1" applyBorder="1" applyAlignment="1">
      <alignment horizontal="justify" vertical="center" wrapText="1"/>
    </xf>
    <xf numFmtId="2" fontId="70" fillId="0" borderId="52" xfId="0" applyNumberFormat="1" applyFont="1" applyBorder="1" applyAlignment="1">
      <alignment horizontal="justify" vertical="center" wrapText="1"/>
    </xf>
    <xf numFmtId="0" fontId="75" fillId="0" borderId="54"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55" xfId="0" applyFont="1" applyBorder="1" applyAlignment="1">
      <alignment horizontal="center" vertical="center" wrapText="1"/>
    </xf>
    <xf numFmtId="0" fontId="76" fillId="0" borderId="52" xfId="0" applyFont="1" applyBorder="1" applyAlignment="1">
      <alignment horizontal="center" vertical="center" wrapText="1"/>
    </xf>
    <xf numFmtId="0" fontId="75" fillId="0" borderId="55" xfId="0" applyFont="1" applyBorder="1" applyAlignment="1">
      <alignment horizontal="right" vertical="center" wrapText="1"/>
    </xf>
    <xf numFmtId="0" fontId="75" fillId="0" borderId="52" xfId="0" applyFont="1" applyBorder="1" applyAlignment="1">
      <alignment horizontal="right" vertical="center" wrapText="1"/>
    </xf>
    <xf numFmtId="0" fontId="77" fillId="0" borderId="52" xfId="0" applyFont="1" applyBorder="1" applyAlignment="1">
      <alignment horizontal="right" vertical="center" wrapText="1"/>
    </xf>
    <xf numFmtId="0" fontId="75" fillId="0" borderId="56" xfId="0" applyFont="1" applyBorder="1" applyAlignment="1">
      <alignment vertical="center" wrapText="1"/>
    </xf>
    <xf numFmtId="0" fontId="75" fillId="0" borderId="57" xfId="0" applyFont="1" applyBorder="1" applyAlignment="1">
      <alignment horizontal="right" vertical="center" wrapText="1"/>
    </xf>
    <xf numFmtId="0" fontId="75" fillId="0" borderId="0" xfId="0" applyFont="1" applyAlignment="1">
      <alignment horizontal="justify" vertical="center"/>
    </xf>
    <xf numFmtId="0" fontId="60" fillId="24" borderId="51" xfId="0" applyFont="1" applyFill="1" applyBorder="1" applyAlignment="1">
      <alignment vertical="center" wrapText="1"/>
    </xf>
    <xf numFmtId="0" fontId="16" fillId="25" borderId="5" xfId="0" applyFont="1" applyFill="1" applyBorder="1" applyAlignment="1">
      <alignment horizontal="center" vertical="center" textRotation="92" wrapText="1"/>
    </xf>
    <xf numFmtId="0" fontId="16" fillId="25" borderId="5" xfId="0" applyFont="1" applyFill="1" applyBorder="1" applyAlignment="1">
      <alignment horizontal="center" vertical="center" textRotation="90" wrapText="1"/>
    </xf>
    <xf numFmtId="0" fontId="12" fillId="24" borderId="58" xfId="0" applyNumberFormat="1" applyFont="1" applyFill="1" applyBorder="1" applyAlignment="1" applyProtection="1">
      <alignment horizontal="center" vertical="center"/>
      <protection locked="0"/>
    </xf>
    <xf numFmtId="0" fontId="12" fillId="24" borderId="59" xfId="0" applyNumberFormat="1" applyFont="1" applyFill="1" applyBorder="1" applyAlignment="1" applyProtection="1">
      <alignment horizontal="center" vertical="center"/>
      <protection locked="0"/>
    </xf>
    <xf numFmtId="0" fontId="24" fillId="0" borderId="0" xfId="0" applyFont="1" applyAlignment="1">
      <alignment horizontal="right"/>
    </xf>
    <xf numFmtId="0" fontId="0" fillId="0" borderId="0" xfId="0" applyAlignment="1">
      <alignment vertical="center"/>
    </xf>
    <xf numFmtId="0" fontId="16" fillId="0" borderId="0" xfId="0" applyFont="1" applyFill="1" applyBorder="1" applyAlignment="1">
      <alignment horizontal="left" vertical="center" wrapText="1"/>
    </xf>
    <xf numFmtId="0" fontId="14" fillId="0" borderId="0" xfId="0" applyFont="1" applyFill="1" applyBorder="1" applyAlignment="1">
      <alignment horizontal="right" vertical="center" wrapText="1"/>
    </xf>
    <xf numFmtId="0" fontId="15" fillId="0" borderId="0" xfId="0" applyFont="1" applyAlignment="1">
      <alignment vertical="center" wrapText="1"/>
    </xf>
    <xf numFmtId="0" fontId="16" fillId="0" borderId="0" xfId="0" applyFont="1" applyFill="1" applyBorder="1" applyAlignment="1">
      <alignment horizontal="right" vertical="top" wrapText="1"/>
    </xf>
    <xf numFmtId="0" fontId="14" fillId="0" borderId="0" xfId="0" applyFont="1" applyFill="1" applyBorder="1" applyAlignment="1">
      <alignment horizontal="right" vertical="top" wrapText="1"/>
    </xf>
    <xf numFmtId="0" fontId="15" fillId="0" borderId="0" xfId="0" applyFont="1" applyAlignment="1">
      <alignment horizontal="right" vertical="top" wrapText="1"/>
    </xf>
    <xf numFmtId="0" fontId="16" fillId="24" borderId="5" xfId="0" applyFont="1" applyFill="1" applyBorder="1" applyAlignment="1">
      <alignment horizontal="left" vertical="top" wrapText="1"/>
    </xf>
    <xf numFmtId="0" fontId="16" fillId="0" borderId="5" xfId="0" applyFont="1" applyFill="1" applyBorder="1" applyAlignment="1">
      <alignment horizontal="center" vertical="center" textRotation="90"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14" fillId="24" borderId="19" xfId="0" applyFont="1" applyFill="1" applyBorder="1" applyAlignment="1">
      <alignment horizontal="left" vertical="center" wrapText="1"/>
    </xf>
    <xf numFmtId="0" fontId="14" fillId="24" borderId="28" xfId="0" applyFont="1" applyFill="1" applyBorder="1" applyAlignment="1">
      <alignment horizontal="left" vertical="center" wrapText="1"/>
    </xf>
    <xf numFmtId="0" fontId="0" fillId="0" borderId="5" xfId="0" applyBorder="1" applyAlignment="1">
      <alignment vertical="center" wrapText="1"/>
    </xf>
    <xf numFmtId="49" fontId="16" fillId="24" borderId="5" xfId="0" applyNumberFormat="1" applyFont="1" applyFill="1" applyBorder="1" applyAlignment="1">
      <alignment horizontal="left" wrapText="1"/>
    </xf>
    <xf numFmtId="0" fontId="16" fillId="24" borderId="5" xfId="0" applyFont="1" applyFill="1" applyBorder="1" applyAlignment="1">
      <alignment horizontal="left" wrapText="1"/>
    </xf>
    <xf numFmtId="0" fontId="0" fillId="0" borderId="5" xfId="0" applyBorder="1" applyAlignment="1">
      <alignment wrapText="1"/>
    </xf>
    <xf numFmtId="0" fontId="16" fillId="24" borderId="5" xfId="40" applyFont="1" applyFill="1" applyBorder="1" applyAlignment="1">
      <alignment horizontal="left" wrapText="1"/>
    </xf>
    <xf numFmtId="0" fontId="16" fillId="24" borderId="5" xfId="0" applyFont="1" applyFill="1" applyBorder="1" applyAlignment="1">
      <alignment wrapText="1"/>
    </xf>
    <xf numFmtId="0" fontId="15" fillId="0" borderId="5" xfId="0" applyFont="1" applyBorder="1" applyAlignment="1">
      <alignment wrapText="1"/>
    </xf>
    <xf numFmtId="0" fontId="15" fillId="0" borderId="5" xfId="0" applyFont="1" applyBorder="1" applyAlignment="1">
      <alignment vertical="center" wrapText="1"/>
    </xf>
    <xf numFmtId="0" fontId="20" fillId="0" borderId="0" xfId="0" applyFont="1" applyBorder="1" applyAlignment="1">
      <alignment horizontal="center" wrapText="1"/>
    </xf>
    <xf numFmtId="0" fontId="0" fillId="0" borderId="0" xfId="0" applyBorder="1" applyAlignment="1">
      <alignment horizontal="center" wrapText="1"/>
    </xf>
    <xf numFmtId="0" fontId="7" fillId="0" borderId="0" xfId="0" applyFont="1" applyBorder="1" applyAlignment="1">
      <alignment horizontal="left" wrapText="1"/>
    </xf>
    <xf numFmtId="0" fontId="60" fillId="0" borderId="31" xfId="0" applyFont="1" applyBorder="1" applyAlignment="1">
      <alignment horizontal="right"/>
    </xf>
    <xf numFmtId="0" fontId="60" fillId="0" borderId="28" xfId="0" applyFont="1" applyBorder="1" applyAlignment="1">
      <alignment horizontal="right"/>
    </xf>
    <xf numFmtId="0" fontId="60" fillId="0" borderId="30" xfId="0" applyFont="1" applyBorder="1" applyAlignment="1">
      <alignment horizontal="right"/>
    </xf>
    <xf numFmtId="0" fontId="16" fillId="24" borderId="0" xfId="0" applyFont="1" applyFill="1" applyBorder="1" applyAlignment="1">
      <alignment horizontal="right" vertical="top" wrapText="1"/>
    </xf>
    <xf numFmtId="0" fontId="14" fillId="24" borderId="0" xfId="0" applyFont="1" applyFill="1" applyBorder="1" applyAlignment="1">
      <alignment horizontal="right" vertical="top" wrapText="1"/>
    </xf>
    <xf numFmtId="0" fontId="15" fillId="24" borderId="0" xfId="0" applyFont="1" applyFill="1" applyAlignment="1">
      <alignment horizontal="right" vertical="top" wrapText="1"/>
    </xf>
    <xf numFmtId="0" fontId="0" fillId="24" borderId="0" xfId="0" applyFill="1" applyAlignment="1">
      <alignment horizontal="right" vertical="top" wrapText="1"/>
    </xf>
    <xf numFmtId="0" fontId="23" fillId="0" borderId="54" xfId="0" applyFont="1" applyBorder="1" applyAlignment="1">
      <alignment horizontal="center" wrapText="1"/>
    </xf>
    <xf numFmtId="0" fontId="23" fillId="0" borderId="64" xfId="0" applyFont="1" applyBorder="1" applyAlignment="1">
      <alignment horizontal="center" wrapText="1"/>
    </xf>
    <xf numFmtId="0" fontId="0" fillId="0" borderId="0" xfId="0" applyAlignment="1">
      <alignment vertical="center" wrapText="1"/>
    </xf>
    <xf numFmtId="0" fontId="22" fillId="0" borderId="0" xfId="0" applyFont="1" applyAlignment="1">
      <alignment horizontal="center" wrapText="1"/>
    </xf>
    <xf numFmtId="0" fontId="7" fillId="0" borderId="0" xfId="0" applyFont="1" applyAlignment="1">
      <alignment horizontal="center" wrapText="1"/>
    </xf>
    <xf numFmtId="0" fontId="59" fillId="0" borderId="14" xfId="0" applyFont="1" applyBorder="1" applyAlignment="1">
      <alignment horizontal="center"/>
    </xf>
    <xf numFmtId="0" fontId="59" fillId="0" borderId="60" xfId="0" applyFont="1" applyBorder="1" applyAlignment="1">
      <alignment horizontal="center"/>
    </xf>
    <xf numFmtId="0" fontId="59" fillId="0" borderId="57" xfId="0" applyFont="1" applyBorder="1" applyAlignment="1">
      <alignment horizontal="center"/>
    </xf>
    <xf numFmtId="0" fontId="23" fillId="0" borderId="31" xfId="0" applyFont="1" applyBorder="1" applyAlignment="1">
      <alignment horizontal="center" wrapText="1"/>
    </xf>
    <xf numFmtId="0" fontId="23" fillId="0" borderId="31" xfId="0" applyFont="1" applyBorder="1" applyAlignment="1">
      <alignment horizontal="center"/>
    </xf>
    <xf numFmtId="0" fontId="23" fillId="0" borderId="61"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8" fillId="24" borderId="51" xfId="0" applyFont="1" applyFill="1" applyBorder="1" applyAlignment="1">
      <alignment horizontal="center" vertical="center" wrapText="1"/>
    </xf>
    <xf numFmtId="0" fontId="28" fillId="24" borderId="25" xfId="0" applyFont="1" applyFill="1" applyBorder="1" applyAlignment="1">
      <alignment horizontal="center" vertical="center" wrapText="1"/>
    </xf>
    <xf numFmtId="0" fontId="29" fillId="24" borderId="31" xfId="0" applyFont="1" applyFill="1" applyBorder="1" applyAlignment="1">
      <alignment horizontal="center" vertical="center" wrapText="1"/>
    </xf>
    <xf numFmtId="0" fontId="29" fillId="24" borderId="28" xfId="0" applyFont="1" applyFill="1" applyBorder="1" applyAlignment="1">
      <alignment horizontal="center" vertical="center" wrapText="1"/>
    </xf>
    <xf numFmtId="0" fontId="29" fillId="24" borderId="30" xfId="0" applyFont="1" applyFill="1" applyBorder="1" applyAlignment="1">
      <alignment horizontal="center" vertical="center" wrapText="1"/>
    </xf>
    <xf numFmtId="0" fontId="62" fillId="0" borderId="0" xfId="0" applyFont="1" applyAlignment="1">
      <alignment horizontal="center" vertical="center" wrapText="1"/>
    </xf>
    <xf numFmtId="0" fontId="25" fillId="24" borderId="0" xfId="38" applyFont="1" applyFill="1" applyAlignment="1">
      <alignment horizontal="left" wrapText="1"/>
    </xf>
    <xf numFmtId="0" fontId="0" fillId="0" borderId="0" xfId="0" applyAlignment="1">
      <alignment horizontal="left" wrapText="1"/>
    </xf>
    <xf numFmtId="49" fontId="27" fillId="24" borderId="0" xfId="0" applyNumberFormat="1" applyFont="1" applyFill="1" applyBorder="1" applyAlignment="1">
      <alignment vertical="center" wrapText="1"/>
    </xf>
    <xf numFmtId="0" fontId="0" fillId="24" borderId="0" xfId="0" applyFill="1" applyAlignment="1">
      <alignment vertical="center" wrapText="1"/>
    </xf>
    <xf numFmtId="0" fontId="25" fillId="24" borderId="0" xfId="0" applyFont="1" applyFill="1" applyAlignment="1">
      <alignment horizontal="center"/>
    </xf>
    <xf numFmtId="0" fontId="30" fillId="24" borderId="31" xfId="0" applyFont="1" applyFill="1" applyBorder="1" applyAlignment="1">
      <alignment horizontal="center" vertical="center" wrapText="1"/>
    </xf>
    <xf numFmtId="0" fontId="30" fillId="24" borderId="28" xfId="0" applyFont="1" applyFill="1" applyBorder="1" applyAlignment="1">
      <alignment horizontal="center" vertical="center" wrapText="1"/>
    </xf>
    <xf numFmtId="0" fontId="30" fillId="24" borderId="30" xfId="0" applyFont="1" applyFill="1" applyBorder="1" applyAlignment="1">
      <alignment horizontal="center" vertical="center" wrapText="1"/>
    </xf>
    <xf numFmtId="0" fontId="29" fillId="0" borderId="65" xfId="0" applyFont="1" applyBorder="1" applyAlignment="1">
      <alignment horizontal="center" vertical="top"/>
    </xf>
    <xf numFmtId="0" fontId="32" fillId="24" borderId="0" xfId="0" applyNumberFormat="1" applyFont="1" applyFill="1" applyAlignment="1" applyProtection="1">
      <alignment horizontal="center"/>
      <protection locked="0"/>
    </xf>
    <xf numFmtId="0" fontId="15" fillId="26" borderId="58" xfId="0" applyFont="1" applyFill="1" applyBorder="1" applyAlignment="1">
      <alignment horizontal="left"/>
    </xf>
    <xf numFmtId="0" fontId="15" fillId="26" borderId="59" xfId="0" applyFont="1" applyFill="1" applyBorder="1" applyAlignment="1">
      <alignment horizontal="left"/>
    </xf>
    <xf numFmtId="0" fontId="15" fillId="26" borderId="66" xfId="0" applyFont="1" applyFill="1" applyBorder="1" applyAlignment="1">
      <alignment horizontal="left"/>
    </xf>
    <xf numFmtId="0" fontId="12" fillId="25" borderId="58" xfId="0" applyNumberFormat="1" applyFont="1" applyFill="1" applyBorder="1" applyAlignment="1" applyProtection="1">
      <alignment horizontal="left" vertical="center"/>
      <protection locked="0"/>
    </xf>
    <xf numFmtId="0" fontId="12" fillId="25" borderId="59" xfId="0" applyNumberFormat="1" applyFont="1" applyFill="1" applyBorder="1" applyAlignment="1" applyProtection="1">
      <alignment horizontal="left" vertical="center"/>
      <protection locked="0"/>
    </xf>
    <xf numFmtId="0" fontId="12" fillId="25" borderId="66" xfId="0" applyNumberFormat="1" applyFont="1" applyFill="1" applyBorder="1" applyAlignment="1" applyProtection="1">
      <alignment horizontal="left" vertical="center"/>
      <protection locked="0"/>
    </xf>
    <xf numFmtId="0" fontId="0" fillId="0" borderId="0" xfId="0" applyAlignment="1"/>
    <xf numFmtId="0" fontId="38" fillId="24" borderId="67" xfId="0" applyFont="1" applyFill="1" applyBorder="1" applyAlignment="1">
      <alignment horizontal="center" vertical="top" wrapText="1"/>
    </xf>
    <xf numFmtId="0" fontId="38" fillId="24" borderId="67" xfId="0" applyNumberFormat="1" applyFont="1" applyFill="1" applyBorder="1" applyAlignment="1" applyProtection="1">
      <alignment horizontal="center" vertical="top"/>
      <protection locked="0"/>
    </xf>
    <xf numFmtId="0" fontId="38" fillId="24" borderId="67" xfId="0" applyFont="1" applyFill="1" applyBorder="1" applyAlignment="1">
      <alignment horizontal="center" vertical="top"/>
    </xf>
    <xf numFmtId="0" fontId="63" fillId="24" borderId="58" xfId="0" applyFont="1" applyFill="1" applyBorder="1" applyAlignment="1">
      <alignment horizontal="left"/>
    </xf>
    <xf numFmtId="0" fontId="63" fillId="24" borderId="59" xfId="0" applyFont="1" applyFill="1" applyBorder="1" applyAlignment="1">
      <alignment horizontal="left"/>
    </xf>
    <xf numFmtId="0" fontId="63" fillId="24" borderId="66" xfId="0" applyFont="1" applyFill="1" applyBorder="1" applyAlignment="1">
      <alignment horizontal="left"/>
    </xf>
    <xf numFmtId="0" fontId="12" fillId="24" borderId="58" xfId="0" applyNumberFormat="1" applyFont="1" applyFill="1" applyBorder="1" applyAlignment="1" applyProtection="1">
      <alignment horizontal="left" vertical="center"/>
      <protection locked="0"/>
    </xf>
    <xf numFmtId="0" fontId="12" fillId="24" borderId="59" xfId="0" applyNumberFormat="1" applyFont="1" applyFill="1" applyBorder="1" applyAlignment="1" applyProtection="1">
      <alignment horizontal="left" vertical="center"/>
      <protection locked="0"/>
    </xf>
    <xf numFmtId="0" fontId="12" fillId="24" borderId="66" xfId="0" applyNumberFormat="1" applyFont="1" applyFill="1" applyBorder="1" applyAlignment="1" applyProtection="1">
      <alignment horizontal="left" vertical="center"/>
      <protection locked="0"/>
    </xf>
    <xf numFmtId="0" fontId="63" fillId="24" borderId="58" xfId="0" applyFont="1" applyFill="1" applyBorder="1" applyAlignment="1">
      <alignment horizontal="center"/>
    </xf>
    <xf numFmtId="0" fontId="63" fillId="24" borderId="59" xfId="0" applyFont="1" applyFill="1" applyBorder="1" applyAlignment="1">
      <alignment horizontal="center"/>
    </xf>
    <xf numFmtId="0" fontId="63" fillId="24" borderId="66" xfId="0" applyFont="1" applyFill="1" applyBorder="1" applyAlignment="1">
      <alignment horizontal="center"/>
    </xf>
    <xf numFmtId="0" fontId="12" fillId="24" borderId="0" xfId="0" applyNumberFormat="1" applyFont="1" applyFill="1" applyAlignment="1" applyProtection="1">
      <alignment wrapText="1"/>
      <protection locked="0"/>
    </xf>
    <xf numFmtId="0" fontId="79" fillId="0" borderId="0" xfId="0" applyFont="1" applyAlignment="1">
      <alignment wrapText="1"/>
    </xf>
    <xf numFmtId="4" fontId="12" fillId="24" borderId="58" xfId="0" applyNumberFormat="1" applyFont="1" applyFill="1" applyBorder="1" applyAlignment="1" applyProtection="1">
      <alignment horizontal="right"/>
    </xf>
    <xf numFmtId="4" fontId="12" fillId="24" borderId="59" xfId="0" applyNumberFormat="1" applyFont="1" applyFill="1" applyBorder="1" applyAlignment="1" applyProtection="1">
      <alignment horizontal="right"/>
    </xf>
    <xf numFmtId="4" fontId="12" fillId="24" borderId="66" xfId="0" applyNumberFormat="1" applyFont="1" applyFill="1" applyBorder="1" applyAlignment="1" applyProtection="1">
      <alignment horizontal="right"/>
    </xf>
    <xf numFmtId="0" fontId="38" fillId="24" borderId="0" xfId="0" applyNumberFormat="1" applyFont="1" applyFill="1" applyBorder="1" applyAlignment="1" applyProtection="1">
      <alignment horizontal="center" vertical="center"/>
      <protection locked="0"/>
    </xf>
    <xf numFmtId="0" fontId="38" fillId="0" borderId="67" xfId="0" applyFont="1" applyBorder="1" applyAlignment="1">
      <alignment horizontal="center"/>
    </xf>
    <xf numFmtId="0" fontId="79" fillId="0" borderId="67" xfId="0" applyFont="1" applyBorder="1" applyAlignment="1">
      <alignment horizontal="center"/>
    </xf>
    <xf numFmtId="176" fontId="41" fillId="24" borderId="58" xfId="0" applyNumberFormat="1" applyFont="1" applyFill="1" applyBorder="1" applyAlignment="1">
      <alignment horizontal="center" vertical="center"/>
    </xf>
    <xf numFmtId="176" fontId="41" fillId="24" borderId="66" xfId="0" applyNumberFormat="1" applyFont="1" applyFill="1" applyBorder="1" applyAlignment="1">
      <alignment horizontal="center" vertical="center"/>
    </xf>
    <xf numFmtId="176" fontId="41" fillId="24" borderId="59" xfId="0" applyNumberFormat="1" applyFont="1" applyFill="1" applyBorder="1" applyAlignment="1">
      <alignment horizontal="center" vertical="center"/>
    </xf>
    <xf numFmtId="176" fontId="38" fillId="24" borderId="67" xfId="0" applyNumberFormat="1" applyFont="1" applyFill="1" applyBorder="1" applyAlignment="1">
      <alignment horizontal="center" vertical="top"/>
    </xf>
    <xf numFmtId="176" fontId="23" fillId="24" borderId="0" xfId="0" applyNumberFormat="1" applyFont="1" applyFill="1" applyBorder="1" applyAlignment="1" applyProtection="1">
      <alignment horizontal="center" vertical="top"/>
      <protection locked="0"/>
    </xf>
    <xf numFmtId="176" fontId="41" fillId="0" borderId="43" xfId="0" applyNumberFormat="1" applyFont="1" applyBorder="1" applyAlignment="1">
      <alignment horizontal="center" vertical="center" wrapText="1"/>
    </xf>
    <xf numFmtId="176" fontId="41" fillId="0" borderId="48" xfId="0" applyNumberFormat="1" applyFont="1" applyBorder="1" applyAlignment="1">
      <alignment horizontal="center" vertical="center" wrapText="1"/>
    </xf>
    <xf numFmtId="176" fontId="41" fillId="0" borderId="45" xfId="0" applyNumberFormat="1" applyFont="1" applyBorder="1" applyAlignment="1">
      <alignment horizontal="center" vertical="center" wrapText="1"/>
    </xf>
    <xf numFmtId="176" fontId="41" fillId="0" borderId="41" xfId="0" applyNumberFormat="1" applyFont="1" applyBorder="1" applyAlignment="1">
      <alignment horizontal="center" vertical="center" wrapText="1"/>
    </xf>
    <xf numFmtId="176" fontId="41" fillId="0" borderId="42" xfId="0" applyNumberFormat="1" applyFont="1" applyBorder="1" applyAlignment="1">
      <alignment horizontal="center" vertical="center" wrapText="1"/>
    </xf>
    <xf numFmtId="176" fontId="41" fillId="0" borderId="50" xfId="0" applyNumberFormat="1" applyFont="1" applyBorder="1" applyAlignment="1">
      <alignment horizontal="center" vertical="center" wrapText="1"/>
    </xf>
    <xf numFmtId="176" fontId="41" fillId="0" borderId="0" xfId="0" applyNumberFormat="1" applyFont="1" applyBorder="1" applyAlignment="1">
      <alignment horizontal="center" vertical="center" wrapText="1"/>
    </xf>
    <xf numFmtId="176" fontId="41" fillId="0" borderId="47" xfId="0" applyNumberFormat="1" applyFont="1" applyBorder="1" applyAlignment="1">
      <alignment horizontal="center" vertical="center" wrapText="1"/>
    </xf>
    <xf numFmtId="176" fontId="41" fillId="0" borderId="26" xfId="0" applyNumberFormat="1" applyFont="1" applyBorder="1" applyAlignment="1">
      <alignment horizontal="center" vertical="center" wrapText="1"/>
    </xf>
    <xf numFmtId="176" fontId="41" fillId="0" borderId="19" xfId="0" applyNumberFormat="1" applyFont="1" applyBorder="1" applyAlignment="1">
      <alignment horizontal="center" vertical="center" wrapText="1"/>
    </xf>
    <xf numFmtId="176" fontId="41" fillId="0" borderId="22" xfId="0" applyNumberFormat="1" applyFont="1" applyBorder="1" applyAlignment="1">
      <alignment horizontal="center" vertical="center" wrapText="1"/>
    </xf>
    <xf numFmtId="176" fontId="41" fillId="0" borderId="53" xfId="0" applyNumberFormat="1" applyFont="1" applyBorder="1" applyAlignment="1">
      <alignment horizontal="center" vertical="center" wrapText="1"/>
    </xf>
    <xf numFmtId="176" fontId="41" fillId="0" borderId="52" xfId="0" applyNumberFormat="1" applyFont="1" applyBorder="1" applyAlignment="1">
      <alignment horizontal="center" vertical="center" wrapText="1"/>
    </xf>
    <xf numFmtId="176" fontId="41" fillId="0" borderId="40" xfId="0" applyNumberFormat="1" applyFont="1" applyBorder="1" applyAlignment="1">
      <alignment horizontal="center" vertical="center" wrapText="1"/>
    </xf>
    <xf numFmtId="176" fontId="41" fillId="0" borderId="78" xfId="0" applyNumberFormat="1" applyFont="1" applyBorder="1" applyAlignment="1">
      <alignment horizontal="center" vertical="center" wrapText="1"/>
    </xf>
    <xf numFmtId="176" fontId="41" fillId="0" borderId="73" xfId="0" applyNumberFormat="1" applyFont="1" applyBorder="1" applyAlignment="1">
      <alignment horizontal="center" vertical="center" wrapText="1"/>
    </xf>
    <xf numFmtId="176" fontId="41" fillId="0" borderId="74" xfId="0" applyNumberFormat="1" applyFont="1" applyBorder="1" applyAlignment="1">
      <alignment horizontal="center" vertical="center" wrapText="1"/>
    </xf>
    <xf numFmtId="176" fontId="41" fillId="0" borderId="75" xfId="0" applyNumberFormat="1" applyFont="1" applyBorder="1" applyAlignment="1">
      <alignment horizontal="center" vertical="center" wrapText="1"/>
    </xf>
    <xf numFmtId="176" fontId="41" fillId="0" borderId="34" xfId="0" applyNumberFormat="1" applyFont="1" applyBorder="1" applyAlignment="1">
      <alignment horizontal="center" vertical="center" wrapText="1"/>
    </xf>
    <xf numFmtId="176" fontId="41" fillId="0" borderId="38" xfId="0" applyNumberFormat="1" applyFont="1" applyBorder="1" applyAlignment="1">
      <alignment horizontal="center" vertical="center" wrapText="1"/>
    </xf>
    <xf numFmtId="176" fontId="41" fillId="0" borderId="37" xfId="0" applyNumberFormat="1" applyFont="1" applyBorder="1" applyAlignment="1">
      <alignment horizontal="center" vertical="center" wrapText="1"/>
    </xf>
    <xf numFmtId="176" fontId="12" fillId="24" borderId="40" xfId="0" applyNumberFormat="1" applyFont="1" applyFill="1" applyBorder="1" applyAlignment="1">
      <alignment horizontal="center" vertical="center" wrapText="1"/>
    </xf>
    <xf numFmtId="176" fontId="12" fillId="24" borderId="41" xfId="0" applyNumberFormat="1" applyFont="1" applyFill="1" applyBorder="1" applyAlignment="1">
      <alignment horizontal="center" vertical="center" wrapText="1"/>
    </xf>
    <xf numFmtId="176" fontId="12" fillId="24" borderId="42" xfId="0" applyNumberFormat="1" applyFont="1" applyFill="1" applyBorder="1" applyAlignment="1">
      <alignment horizontal="center" vertical="center" wrapText="1"/>
    </xf>
    <xf numFmtId="176" fontId="12" fillId="24" borderId="78" xfId="0" applyNumberFormat="1" applyFont="1" applyFill="1" applyBorder="1" applyAlignment="1">
      <alignment horizontal="center" vertical="center" wrapText="1"/>
    </xf>
    <xf numFmtId="176" fontId="12" fillId="24" borderId="53" xfId="0" applyNumberFormat="1" applyFont="1" applyFill="1" applyBorder="1" applyAlignment="1">
      <alignment horizontal="center" vertical="center" wrapText="1"/>
    </xf>
    <xf numFmtId="176" fontId="12" fillId="24" borderId="52" xfId="0" applyNumberFormat="1" applyFont="1" applyFill="1" applyBorder="1" applyAlignment="1">
      <alignment horizontal="center" vertical="center" wrapText="1"/>
    </xf>
    <xf numFmtId="0" fontId="78" fillId="0" borderId="54" xfId="0" applyFont="1" applyBorder="1" applyAlignment="1">
      <alignment horizontal="center" vertical="center" wrapText="1"/>
    </xf>
    <xf numFmtId="0" fontId="78" fillId="0" borderId="76" xfId="0" applyFont="1" applyBorder="1" applyAlignment="1">
      <alignment horizontal="center" vertical="center" wrapText="1"/>
    </xf>
    <xf numFmtId="176" fontId="41" fillId="0" borderId="72" xfId="0" applyNumberFormat="1" applyFont="1" applyBorder="1" applyAlignment="1">
      <alignment horizontal="center" vertical="center" wrapText="1"/>
    </xf>
    <xf numFmtId="176" fontId="41" fillId="0" borderId="71" xfId="0" applyNumberFormat="1" applyFont="1" applyBorder="1" applyAlignment="1">
      <alignment horizontal="center" vertical="center" wrapText="1"/>
    </xf>
    <xf numFmtId="176" fontId="41" fillId="0" borderId="51" xfId="0" applyNumberFormat="1" applyFont="1" applyBorder="1" applyAlignment="1">
      <alignment horizontal="center" vertical="center" wrapText="1"/>
    </xf>
    <xf numFmtId="176" fontId="41" fillId="0" borderId="69" xfId="0" applyNumberFormat="1" applyFont="1" applyBorder="1" applyAlignment="1">
      <alignment horizontal="center" vertical="center" wrapText="1"/>
    </xf>
    <xf numFmtId="176" fontId="41" fillId="0" borderId="77" xfId="0" applyNumberFormat="1" applyFont="1" applyBorder="1" applyAlignment="1">
      <alignment horizontal="center" vertical="center" wrapText="1"/>
    </xf>
    <xf numFmtId="176" fontId="41" fillId="0" borderId="44" xfId="0" applyNumberFormat="1" applyFont="1" applyBorder="1" applyAlignment="1">
      <alignment horizontal="center" vertical="center" wrapText="1"/>
    </xf>
    <xf numFmtId="176" fontId="41" fillId="0" borderId="49" xfId="0" applyNumberFormat="1" applyFont="1" applyBorder="1" applyAlignment="1">
      <alignment horizontal="center" vertical="center" wrapText="1"/>
    </xf>
    <xf numFmtId="176" fontId="41" fillId="0" borderId="23" xfId="0" applyNumberFormat="1" applyFont="1" applyBorder="1" applyAlignment="1">
      <alignment horizontal="center" vertical="center" wrapText="1"/>
    </xf>
    <xf numFmtId="176" fontId="41" fillId="0" borderId="30" xfId="0" applyNumberFormat="1" applyFont="1" applyBorder="1" applyAlignment="1">
      <alignment horizontal="center" vertical="center" wrapText="1"/>
    </xf>
    <xf numFmtId="176" fontId="41" fillId="0" borderId="25" xfId="0" applyNumberFormat="1" applyFont="1" applyBorder="1" applyAlignment="1">
      <alignment horizontal="center" vertical="center" wrapText="1"/>
    </xf>
    <xf numFmtId="176" fontId="41" fillId="0" borderId="5" xfId="0" applyNumberFormat="1" applyFont="1" applyBorder="1" applyAlignment="1">
      <alignment horizontal="center" vertical="center" wrapText="1"/>
    </xf>
    <xf numFmtId="176" fontId="41" fillId="0" borderId="24" xfId="0" applyNumberFormat="1" applyFont="1" applyBorder="1" applyAlignment="1">
      <alignment horizontal="center" vertical="center" wrapText="1"/>
    </xf>
    <xf numFmtId="176" fontId="41" fillId="0" borderId="8" xfId="0" applyNumberFormat="1" applyFont="1" applyBorder="1" applyAlignment="1">
      <alignment horizontal="center" vertical="center" wrapText="1"/>
    </xf>
    <xf numFmtId="176" fontId="41" fillId="0" borderId="70" xfId="0" applyNumberFormat="1" applyFont="1" applyBorder="1" applyAlignment="1">
      <alignment horizontal="center" vertical="center" wrapText="1"/>
    </xf>
    <xf numFmtId="176" fontId="43" fillId="24" borderId="48" xfId="0" applyNumberFormat="1" applyFont="1" applyFill="1" applyBorder="1" applyAlignment="1">
      <alignment horizontal="center" vertical="center" wrapText="1"/>
    </xf>
    <xf numFmtId="176" fontId="12" fillId="24" borderId="71" xfId="0" applyNumberFormat="1" applyFont="1" applyFill="1" applyBorder="1" applyAlignment="1">
      <alignment horizontal="center" vertical="center" wrapText="1"/>
    </xf>
    <xf numFmtId="176" fontId="41" fillId="24" borderId="69" xfId="0" applyNumberFormat="1" applyFont="1" applyFill="1" applyBorder="1" applyAlignment="1">
      <alignment horizontal="center" vertical="center" wrapText="1"/>
    </xf>
    <xf numFmtId="176" fontId="41" fillId="0" borderId="68" xfId="0" applyNumberFormat="1" applyFont="1" applyBorder="1" applyAlignment="1">
      <alignment horizontal="center" vertical="center" wrapText="1"/>
    </xf>
    <xf numFmtId="0" fontId="41" fillId="0" borderId="0" xfId="0" applyFont="1" applyFill="1" applyBorder="1" applyAlignment="1">
      <alignment horizontal="center" vertical="center"/>
    </xf>
    <xf numFmtId="176" fontId="45" fillId="24" borderId="5" xfId="0" applyNumberFormat="1" applyFont="1" applyFill="1" applyBorder="1" applyAlignment="1">
      <alignment horizontal="center"/>
    </xf>
    <xf numFmtId="176" fontId="44" fillId="24" borderId="5" xfId="0" applyNumberFormat="1" applyFont="1" applyFill="1" applyBorder="1" applyAlignment="1">
      <alignment horizontal="center" wrapText="1"/>
    </xf>
    <xf numFmtId="176" fontId="41" fillId="24" borderId="49" xfId="0" applyNumberFormat="1" applyFont="1" applyFill="1" applyBorder="1" applyAlignment="1">
      <alignment horizontal="center" vertical="center" wrapText="1"/>
    </xf>
    <xf numFmtId="0" fontId="67" fillId="24" borderId="47" xfId="0" applyFont="1" applyFill="1" applyBorder="1" applyAlignment="1">
      <alignment horizontal="center" vertical="center"/>
    </xf>
    <xf numFmtId="0" fontId="67" fillId="24" borderId="52" xfId="0" applyFont="1" applyFill="1" applyBorder="1" applyAlignment="1">
      <alignment horizontal="center" vertical="center"/>
    </xf>
    <xf numFmtId="176" fontId="47" fillId="24" borderId="5" xfId="0" applyNumberFormat="1" applyFont="1" applyFill="1" applyBorder="1" applyAlignment="1">
      <alignment horizontal="center" vertical="top" wrapText="1"/>
    </xf>
    <xf numFmtId="0" fontId="63" fillId="25" borderId="58" xfId="0" applyFont="1" applyFill="1" applyBorder="1" applyAlignment="1">
      <alignment horizontal="left"/>
    </xf>
    <xf numFmtId="0" fontId="63" fillId="25" borderId="59" xfId="0" applyFont="1" applyFill="1" applyBorder="1" applyAlignment="1">
      <alignment horizontal="left"/>
    </xf>
    <xf numFmtId="0" fontId="63" fillId="25" borderId="66" xfId="0" applyFont="1" applyFill="1" applyBorder="1" applyAlignment="1">
      <alignment horizontal="left"/>
    </xf>
    <xf numFmtId="0" fontId="65" fillId="24" borderId="67" xfId="0" applyFont="1" applyFill="1" applyBorder="1" applyAlignment="1">
      <alignment horizontal="center" vertical="top" wrapText="1"/>
    </xf>
    <xf numFmtId="0" fontId="65" fillId="24" borderId="67" xfId="0" applyNumberFormat="1" applyFont="1" applyFill="1" applyBorder="1" applyAlignment="1" applyProtection="1">
      <alignment horizontal="center" vertical="top"/>
      <protection locked="0"/>
    </xf>
    <xf numFmtId="0" fontId="62" fillId="0" borderId="0" xfId="0" applyFont="1" applyAlignment="1">
      <alignment horizontal="right" vertical="center" wrapText="1"/>
    </xf>
    <xf numFmtId="0" fontId="0" fillId="0" borderId="0" xfId="0" applyAlignment="1">
      <alignment horizontal="right" vertical="center" wrapText="1"/>
    </xf>
    <xf numFmtId="176" fontId="47" fillId="24" borderId="31" xfId="0" applyNumberFormat="1" applyFont="1" applyFill="1" applyBorder="1" applyAlignment="1">
      <alignment horizontal="center" wrapText="1"/>
    </xf>
    <xf numFmtId="176" fontId="47" fillId="24" borderId="28" xfId="0" applyNumberFormat="1" applyFont="1" applyFill="1" applyBorder="1" applyAlignment="1">
      <alignment horizontal="center" wrapText="1"/>
    </xf>
    <xf numFmtId="176" fontId="47" fillId="24" borderId="30" xfId="0" applyNumberFormat="1" applyFont="1" applyFill="1" applyBorder="1" applyAlignment="1">
      <alignment horizontal="center" wrapText="1"/>
    </xf>
    <xf numFmtId="176" fontId="44" fillId="24" borderId="31" xfId="0" applyNumberFormat="1" applyFont="1" applyFill="1" applyBorder="1" applyAlignment="1">
      <alignment horizontal="center" wrapText="1"/>
    </xf>
    <xf numFmtId="176" fontId="44" fillId="24" borderId="28" xfId="0" applyNumberFormat="1" applyFont="1" applyFill="1" applyBorder="1" applyAlignment="1">
      <alignment horizontal="center" wrapText="1"/>
    </xf>
    <xf numFmtId="176" fontId="44" fillId="24" borderId="30" xfId="0" applyNumberFormat="1" applyFont="1" applyFill="1" applyBorder="1" applyAlignment="1">
      <alignment horizontal="center" wrapText="1"/>
    </xf>
    <xf numFmtId="0" fontId="24" fillId="0" borderId="5" xfId="0" applyFont="1" applyBorder="1" applyAlignment="1">
      <alignment horizontal="left" vertical="center" wrapText="1"/>
    </xf>
    <xf numFmtId="0" fontId="24" fillId="0" borderId="5" xfId="0" applyFont="1" applyBorder="1">
      <alignment vertical="center" wrapText="1"/>
    </xf>
    <xf numFmtId="0" fontId="28" fillId="0" borderId="5" xfId="0" applyFont="1" applyBorder="1" applyAlignment="1">
      <alignment horizontal="center" vertical="center" wrapText="1"/>
    </xf>
    <xf numFmtId="0" fontId="60" fillId="0" borderId="0" xfId="0" applyFont="1" applyBorder="1" applyAlignment="1">
      <alignment vertical="center" wrapText="1"/>
    </xf>
    <xf numFmtId="0" fontId="60" fillId="0" borderId="0" xfId="0" applyFont="1" applyAlignment="1">
      <alignment vertical="center" wrapText="1"/>
    </xf>
    <xf numFmtId="0" fontId="60" fillId="0" borderId="53" xfId="0" applyFont="1" applyBorder="1" applyAlignment="1">
      <alignment vertical="center" wrapText="1"/>
    </xf>
    <xf numFmtId="0" fontId="60" fillId="0" borderId="0" xfId="0" applyFont="1" applyAlignment="1">
      <alignment wrapText="1"/>
    </xf>
    <xf numFmtId="0" fontId="60" fillId="0" borderId="0" xfId="0" applyFont="1" applyBorder="1" applyAlignment="1">
      <alignment horizontal="right" vertical="center" wrapText="1"/>
    </xf>
    <xf numFmtId="0" fontId="60" fillId="0" borderId="0" xfId="0" applyFont="1" applyBorder="1" applyAlignment="1">
      <alignment wrapText="1"/>
    </xf>
    <xf numFmtId="0" fontId="60" fillId="0" borderId="5" xfId="0" applyFont="1" applyBorder="1" applyAlignment="1">
      <alignment horizontal="center" vertical="center" textRotation="90" wrapText="1"/>
    </xf>
    <xf numFmtId="0" fontId="60" fillId="0" borderId="5" xfId="0" applyFont="1" applyBorder="1" applyAlignment="1">
      <alignment horizontal="center" vertical="center" wrapText="1"/>
    </xf>
    <xf numFmtId="0" fontId="60" fillId="0" borderId="5" xfId="0" applyFont="1" applyBorder="1" applyAlignment="1">
      <alignment horizontal="right" vertical="center" wrapText="1"/>
    </xf>
    <xf numFmtId="0" fontId="60" fillId="24" borderId="0" xfId="0" applyFont="1" applyFill="1" applyAlignment="1">
      <alignment horizontal="right" wrapText="1"/>
    </xf>
    <xf numFmtId="0" fontId="0" fillId="0" borderId="0" xfId="0" applyAlignment="1">
      <alignment wrapText="1"/>
    </xf>
    <xf numFmtId="0" fontId="62" fillId="0" borderId="0" xfId="0" applyFont="1" applyAlignment="1">
      <alignment horizontal="right" vertical="top" wrapText="1"/>
    </xf>
    <xf numFmtId="0" fontId="80" fillId="0" borderId="0" xfId="0" applyFont="1" applyAlignment="1">
      <alignment horizontal="center" vertical="center" wrapText="1"/>
    </xf>
    <xf numFmtId="0" fontId="62" fillId="0" borderId="0" xfId="0" applyFont="1" applyAlignment="1">
      <alignment wrapText="1"/>
    </xf>
    <xf numFmtId="0" fontId="71" fillId="0" borderId="0" xfId="0" applyFont="1" applyAlignment="1">
      <alignment horizontal="center" vertical="center" wrapText="1"/>
    </xf>
    <xf numFmtId="0" fontId="75" fillId="0" borderId="0" xfId="0" applyFont="1" applyAlignment="1">
      <alignment horizontal="justify" vertical="center" wrapText="1"/>
    </xf>
    <xf numFmtId="0" fontId="83" fillId="0" borderId="60" xfId="0" applyFont="1" applyBorder="1" applyAlignment="1">
      <alignment vertical="center" wrapText="1"/>
    </xf>
    <xf numFmtId="0" fontId="83" fillId="0" borderId="57" xfId="0" applyFont="1" applyBorder="1" applyAlignment="1">
      <alignment vertical="center" wrapText="1"/>
    </xf>
    <xf numFmtId="0" fontId="83" fillId="0" borderId="60" xfId="0" applyFont="1" applyBorder="1" applyAlignment="1">
      <alignment horizontal="right" vertical="center" wrapText="1"/>
    </xf>
    <xf numFmtId="0" fontId="83" fillId="0" borderId="57" xfId="0" applyFont="1" applyBorder="1" applyAlignment="1">
      <alignment horizontal="right" vertical="center" wrapText="1"/>
    </xf>
    <xf numFmtId="0" fontId="82" fillId="0" borderId="0" xfId="0" applyFont="1" applyAlignment="1">
      <alignment horizontal="center" vertical="center" wrapText="1"/>
    </xf>
    <xf numFmtId="0" fontId="74" fillId="0" borderId="40" xfId="0" applyFont="1" applyBorder="1" applyAlignment="1">
      <alignment horizontal="justify" vertical="center" wrapText="1"/>
    </xf>
    <xf numFmtId="0" fontId="74" fillId="0" borderId="41" xfId="0" applyFont="1" applyBorder="1" applyAlignment="1">
      <alignment horizontal="justify" vertical="center" wrapText="1"/>
    </xf>
    <xf numFmtId="0" fontId="74" fillId="0" borderId="46" xfId="0" applyFont="1" applyBorder="1" applyAlignment="1">
      <alignment horizontal="justify" vertical="center" wrapText="1"/>
    </xf>
    <xf numFmtId="0" fontId="74" fillId="0" borderId="0" xfId="0" applyFont="1" applyAlignment="1">
      <alignment horizontal="justify" vertical="center" wrapText="1"/>
    </xf>
    <xf numFmtId="0" fontId="73" fillId="0" borderId="60" xfId="0" applyFont="1" applyBorder="1" applyAlignment="1">
      <alignment horizontal="right" vertical="center" wrapText="1"/>
    </xf>
    <xf numFmtId="0" fontId="73" fillId="0" borderId="57" xfId="0" applyFont="1" applyBorder="1" applyAlignment="1">
      <alignment horizontal="right" vertical="center" wrapText="1"/>
    </xf>
    <xf numFmtId="0" fontId="75" fillId="0" borderId="53" xfId="0" applyFont="1" applyBorder="1" applyAlignment="1">
      <alignment horizontal="justify" vertical="center" wrapText="1"/>
    </xf>
    <xf numFmtId="0" fontId="70" fillId="0" borderId="54" xfId="0" applyFont="1" applyBorder="1" applyAlignment="1">
      <alignment horizontal="justify" vertical="center" wrapText="1"/>
    </xf>
    <xf numFmtId="0" fontId="70" fillId="0" borderId="76" xfId="0" applyFont="1" applyBorder="1" applyAlignment="1">
      <alignment horizontal="justify" vertical="center" wrapText="1"/>
    </xf>
    <xf numFmtId="0" fontId="70" fillId="0" borderId="55" xfId="0" applyFont="1" applyBorder="1" applyAlignment="1">
      <alignment horizontal="justify" vertical="center" wrapText="1"/>
    </xf>
    <xf numFmtId="0" fontId="70" fillId="0" borderId="40" xfId="0" applyFont="1" applyBorder="1" applyAlignment="1">
      <alignment horizontal="justify" vertical="center" wrapText="1"/>
    </xf>
    <xf numFmtId="0" fontId="70" fillId="0" borderId="41" xfId="0" applyFont="1" applyBorder="1" applyAlignment="1">
      <alignment horizontal="justify" vertical="center" wrapText="1"/>
    </xf>
    <xf numFmtId="0" fontId="70" fillId="0" borderId="42" xfId="0" applyFont="1" applyBorder="1" applyAlignment="1">
      <alignment horizontal="justify" vertical="center" wrapText="1"/>
    </xf>
    <xf numFmtId="0" fontId="70" fillId="0" borderId="78" xfId="0" applyFont="1" applyBorder="1" applyAlignment="1">
      <alignment horizontal="justify" vertical="center" wrapText="1"/>
    </xf>
    <xf numFmtId="0" fontId="70" fillId="0" borderId="53" xfId="0" applyFont="1" applyBorder="1" applyAlignment="1">
      <alignment horizontal="justify" vertical="center" wrapText="1"/>
    </xf>
    <xf numFmtId="0" fontId="70" fillId="0" borderId="52" xfId="0" applyFont="1" applyBorder="1" applyAlignment="1">
      <alignment horizontal="justify" vertical="center" wrapText="1"/>
    </xf>
    <xf numFmtId="0" fontId="75" fillId="0" borderId="0" xfId="0" applyFont="1" applyAlignment="1">
      <alignment horizontal="left" vertical="center" wrapText="1"/>
    </xf>
    <xf numFmtId="0" fontId="75" fillId="0" borderId="0" xfId="0" applyFont="1" applyAlignment="1">
      <alignment horizontal="left" wrapText="1"/>
    </xf>
    <xf numFmtId="0" fontId="75" fillId="24" borderId="0" xfId="0" applyFont="1" applyFill="1" applyAlignment="1">
      <alignment horizontal="left" wrapText="1"/>
    </xf>
    <xf numFmtId="0" fontId="0" fillId="0" borderId="0" xfId="0" applyAlignment="1">
      <alignment horizontal="right" vertical="top" wrapText="1"/>
    </xf>
    <xf numFmtId="0" fontId="77" fillId="0" borderId="0" xfId="0" applyFont="1" applyAlignment="1">
      <alignment horizontal="center" vertical="center" wrapText="1"/>
    </xf>
    <xf numFmtId="0" fontId="81" fillId="0" borderId="0" xfId="0" applyFont="1" applyAlignment="1">
      <alignment horizontal="center" vertical="center" wrapText="1"/>
    </xf>
    <xf numFmtId="0" fontId="75" fillId="0" borderId="54"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0" xfId="0" applyFont="1" applyAlignment="1">
      <alignment horizontal="right" vertical="center" wrapText="1"/>
    </xf>
    <xf numFmtId="0" fontId="75" fillId="0" borderId="41" xfId="0" applyFont="1" applyBorder="1" applyAlignment="1">
      <alignment horizontal="right" vertical="center" wrapText="1"/>
    </xf>
    <xf numFmtId="0" fontId="72" fillId="0" borderId="0" xfId="0" applyFont="1" applyAlignment="1">
      <alignment vertical="center" wrapText="1"/>
    </xf>
    <xf numFmtId="0" fontId="75" fillId="24" borderId="0" xfId="0" applyFont="1" applyFill="1" applyAlignment="1">
      <alignment horizontal="justify" vertical="center" wrapText="1"/>
    </xf>
    <xf numFmtId="0" fontId="75" fillId="0" borderId="53" xfId="0" applyFont="1" applyBorder="1" applyAlignment="1">
      <alignment horizontal="right" vertical="center" wrapText="1"/>
    </xf>
    <xf numFmtId="0" fontId="82" fillId="0" borderId="0" xfId="0" applyFont="1" applyAlignment="1">
      <alignment horizontal="right" vertical="center" wrapText="1"/>
    </xf>
    <xf numFmtId="0" fontId="75" fillId="0" borderId="0" xfId="0" applyFont="1" applyAlignment="1">
      <alignment horizontal="right" vertical="center" wrapText="1" indent="15"/>
    </xf>
  </cellXfs>
  <cellStyles count="44">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Aprēķināšana" xfId="25"/>
    <cellStyle name="Brīdinājuma teksts" xfId="26"/>
    <cellStyle name="Comma 2" xfId="27"/>
    <cellStyle name="Excel Built-in Normal" xfId="28"/>
    <cellStyle name="Ievade" xfId="29"/>
    <cellStyle name="Izvade" xfId="30"/>
    <cellStyle name="Kopsumma" xfId="31"/>
    <cellStyle name="Neitrāls" xfId="32"/>
    <cellStyle name="Normal 2" xfId="33"/>
    <cellStyle name="Normal 2 2" xfId="34"/>
    <cellStyle name="Normal 3" xfId="35"/>
    <cellStyle name="Normal 3 2" xfId="36"/>
    <cellStyle name="Normal 4" xfId="37"/>
    <cellStyle name="Normal 5" xfId="38"/>
    <cellStyle name="Normal_DARBU-DAUDZ-VALKAS-TERB" xfId="39"/>
    <cellStyle name="Normal_Kopsavilkums L1 2" xfId="40"/>
    <cellStyle name="Nosaukums" xfId="41"/>
    <cellStyle name="Parasts" xfId="0" builtinId="0"/>
    <cellStyle name="Saistītā šūna" xfId="42"/>
    <cellStyle name="Style 1" xfId="43"/>
  </cellStyles>
  <dxfs count="1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hnisk&#257;%20pied&#257;v&#257;juma%20for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kālā tāme"/>
      <sheetName val="kopsavilkums"/>
      <sheetName val="Koptāme"/>
    </sheetNames>
    <sheetDataSet>
      <sheetData sheetId="0">
        <row r="13">
          <cell r="C13" t="str">
            <v>Cokola un betona kāpņu remonts un apdare</v>
          </cell>
        </row>
        <row r="26">
          <cell r="C26" t="str">
            <v>Logu un durvju nomaiņa</v>
          </cell>
        </row>
        <row r="46">
          <cell r="C46" t="str">
            <v>Fasādes siltināšana un apdare</v>
          </cell>
        </row>
        <row r="59">
          <cell r="C59" t="str">
            <v>Ailsānu siltināšana un apdare</v>
          </cell>
        </row>
        <row r="65">
          <cell r="C65" t="str">
            <v>Pagraba pārseguma siltināšana un remonts</v>
          </cell>
        </row>
        <row r="68">
          <cell r="C68" t="str">
            <v>5. stāva pārseguma siltināšana un elektroinstalācijas sakārtošana bēniņos</v>
          </cell>
        </row>
        <row r="80">
          <cell r="C80" t="str">
            <v>Kāpņu telpas remonts</v>
          </cell>
        </row>
        <row r="111">
          <cell r="C111" t="str">
            <v>Ventilācijas sistēmas rekonstrukcija</v>
          </cell>
        </row>
        <row r="125">
          <cell r="C125" t="str">
            <v>Jumta seguma nomaiņa</v>
          </cell>
        </row>
        <row r="140">
          <cell r="C140" t="str">
            <v>Ieejas mezglu un jumtiņu renovācija</v>
          </cell>
        </row>
        <row r="149">
          <cell r="C149" t="str">
            <v>Ūdensapgādes sistēmas renovācija</v>
          </cell>
        </row>
        <row r="182">
          <cell r="C182" t="str">
            <v>Informatīvais stends</v>
          </cell>
        </row>
      </sheetData>
      <sheetData sheetId="1">
        <row r="6">
          <cell r="A6" t="str">
            <v>Būves nosaukums:Energoefektivitātes paaugstināšana daudzdzīvokļu dzīvojamā mājā Stacijas ielā 14, Valmierā</v>
          </cell>
        </row>
        <row r="7">
          <cell r="A7" t="str">
            <v>Objekta nosaukums:Energoefektivitātes paaugstināšana daudzdzīvokļu dzīvojamā mājā Stacijas ielā 14, Valmierā</v>
          </cell>
        </row>
        <row r="8">
          <cell r="A8" t="str">
            <v>Objekta adrese: Stacijas ielā 14, Valmierā</v>
          </cell>
        </row>
        <row r="9">
          <cell r="A9" t="str">
            <v>Pasūtījuma Nr. VN 2017/12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4"/>
  <sheetViews>
    <sheetView showZeros="0" zoomScale="120" zoomScaleNormal="120" zoomScaleSheetLayoutView="120" workbookViewId="0">
      <selection activeCell="C8" sqref="C8"/>
    </sheetView>
  </sheetViews>
  <sheetFormatPr defaultColWidth="11.5703125" defaultRowHeight="15" x14ac:dyDescent="0.2"/>
  <cols>
    <col min="1" max="1" width="6.5703125" style="4" customWidth="1"/>
    <col min="2" max="2" width="8" style="4" customWidth="1"/>
    <col min="3" max="3" width="48.42578125" style="4" customWidth="1"/>
    <col min="4" max="4" width="6.28515625" style="4" customWidth="1"/>
    <col min="5" max="5" width="8.85546875" style="4" customWidth="1"/>
    <col min="6" max="6" width="23.140625" style="2" customWidth="1"/>
    <col min="7" max="7" width="21" style="2" customWidth="1"/>
    <col min="8" max="30" width="9" style="2" customWidth="1"/>
    <col min="31" max="16384" width="11.5703125" style="2"/>
  </cols>
  <sheetData>
    <row r="1" spans="1:5" s="1" customFormat="1" ht="15" customHeight="1" x14ac:dyDescent="0.2">
      <c r="A1" s="437" t="s">
        <v>397</v>
      </c>
      <c r="B1" s="437"/>
      <c r="C1" s="437"/>
      <c r="D1" s="437"/>
      <c r="E1" s="438"/>
    </row>
    <row r="2" spans="1:5" s="1" customFormat="1" ht="33" customHeight="1" x14ac:dyDescent="0.2">
      <c r="A2" s="439" t="s">
        <v>244</v>
      </c>
      <c r="B2" s="440"/>
      <c r="C2" s="440"/>
      <c r="D2" s="440"/>
      <c r="E2" s="441"/>
    </row>
    <row r="3" spans="1:5" s="1" customFormat="1" ht="14.25" x14ac:dyDescent="0.2">
      <c r="A3" s="436" t="s">
        <v>194</v>
      </c>
      <c r="B3" s="436"/>
      <c r="C3" s="436"/>
      <c r="D3" s="436"/>
    </row>
    <row r="4" spans="1:5" ht="12.75" customHeight="1" x14ac:dyDescent="0.2">
      <c r="A4" s="445" t="s">
        <v>193</v>
      </c>
      <c r="B4" s="445"/>
      <c r="C4" s="445"/>
      <c r="D4" s="445"/>
      <c r="E4" s="445"/>
    </row>
    <row r="5" spans="1:5" s="4" customFormat="1" ht="12.75" customHeight="1" x14ac:dyDescent="0.2">
      <c r="A5" s="443" t="s">
        <v>1</v>
      </c>
      <c r="B5" s="443" t="s">
        <v>2</v>
      </c>
      <c r="C5" s="444" t="s">
        <v>3</v>
      </c>
      <c r="D5" s="443" t="s">
        <v>4</v>
      </c>
      <c r="E5" s="443" t="s">
        <v>5</v>
      </c>
    </row>
    <row r="6" spans="1:5" s="4" customFormat="1" ht="44.25" customHeight="1" x14ac:dyDescent="0.2">
      <c r="A6" s="443"/>
      <c r="B6" s="443"/>
      <c r="C6" s="444"/>
      <c r="D6" s="443"/>
      <c r="E6" s="443"/>
    </row>
    <row r="7" spans="1:5" s="4" customFormat="1" x14ac:dyDescent="0.2">
      <c r="A7" s="5">
        <v>1</v>
      </c>
      <c r="B7" s="3">
        <v>2</v>
      </c>
      <c r="C7" s="3">
        <v>3</v>
      </c>
      <c r="D7" s="3">
        <v>4</v>
      </c>
      <c r="E7" s="3">
        <v>5</v>
      </c>
    </row>
    <row r="8" spans="1:5" s="9" customFormat="1" ht="14.25" x14ac:dyDescent="0.2">
      <c r="A8" s="5" t="s">
        <v>0</v>
      </c>
      <c r="B8" s="3"/>
      <c r="C8" s="10" t="s">
        <v>137</v>
      </c>
      <c r="D8" s="10"/>
      <c r="E8" s="10"/>
    </row>
    <row r="9" spans="1:5" s="4" customFormat="1" ht="30" x14ac:dyDescent="0.2">
      <c r="A9" s="11" t="s">
        <v>6</v>
      </c>
      <c r="B9" s="12" t="s">
        <v>9</v>
      </c>
      <c r="C9" s="13" t="s">
        <v>259</v>
      </c>
      <c r="D9" s="12" t="s">
        <v>117</v>
      </c>
      <c r="E9" s="14">
        <v>1</v>
      </c>
    </row>
    <row r="10" spans="1:5" s="9" customFormat="1" ht="30" x14ac:dyDescent="0.2">
      <c r="A10" s="11" t="s">
        <v>11</v>
      </c>
      <c r="B10" s="12" t="s">
        <v>9</v>
      </c>
      <c r="C10" s="13" t="s">
        <v>260</v>
      </c>
      <c r="D10" s="12" t="s">
        <v>15</v>
      </c>
      <c r="E10" s="14">
        <v>50.4</v>
      </c>
    </row>
    <row r="11" spans="1:5" s="9" customFormat="1" ht="30" x14ac:dyDescent="0.2">
      <c r="A11" s="11" t="s">
        <v>13</v>
      </c>
      <c r="B11" s="12" t="s">
        <v>9</v>
      </c>
      <c r="C11" s="13" t="s">
        <v>139</v>
      </c>
      <c r="D11" s="12" t="s">
        <v>15</v>
      </c>
      <c r="E11" s="14">
        <v>50.4</v>
      </c>
    </row>
    <row r="12" spans="1:5" s="9" customFormat="1" ht="60" x14ac:dyDescent="0.2">
      <c r="A12" s="11" t="s">
        <v>16</v>
      </c>
      <c r="B12" s="12" t="s">
        <v>10</v>
      </c>
      <c r="C12" s="13" t="s">
        <v>261</v>
      </c>
      <c r="D12" s="12" t="s">
        <v>15</v>
      </c>
      <c r="E12" s="14">
        <v>50.4</v>
      </c>
    </row>
    <row r="13" spans="1:5" s="9" customFormat="1" ht="60" x14ac:dyDescent="0.2">
      <c r="A13" s="11" t="s">
        <v>419</v>
      </c>
      <c r="B13" s="12" t="s">
        <v>9</v>
      </c>
      <c r="C13" s="13" t="s">
        <v>140</v>
      </c>
      <c r="D13" s="12" t="s">
        <v>15</v>
      </c>
      <c r="E13" s="14">
        <v>50.4</v>
      </c>
    </row>
    <row r="14" spans="1:5" s="9" customFormat="1" ht="30" x14ac:dyDescent="0.2">
      <c r="A14" s="11" t="s">
        <v>420</v>
      </c>
      <c r="B14" s="12" t="s">
        <v>9</v>
      </c>
      <c r="C14" s="13" t="s">
        <v>141</v>
      </c>
      <c r="D14" s="12" t="s">
        <v>15</v>
      </c>
      <c r="E14" s="18">
        <v>50.4</v>
      </c>
    </row>
    <row r="15" spans="1:5" s="4" customFormat="1" ht="30" x14ac:dyDescent="0.2">
      <c r="A15" s="11" t="s">
        <v>421</v>
      </c>
      <c r="B15" s="12" t="s">
        <v>9</v>
      </c>
      <c r="C15" s="13" t="s">
        <v>116</v>
      </c>
      <c r="D15" s="12" t="s">
        <v>203</v>
      </c>
      <c r="E15" s="14">
        <v>65.81</v>
      </c>
    </row>
    <row r="16" spans="1:5" s="4" customFormat="1" ht="30" x14ac:dyDescent="0.2">
      <c r="A16" s="11" t="s">
        <v>422</v>
      </c>
      <c r="B16" s="12" t="s">
        <v>9</v>
      </c>
      <c r="C16" s="13" t="s">
        <v>118</v>
      </c>
      <c r="D16" s="12" t="s">
        <v>117</v>
      </c>
      <c r="E16" s="14">
        <v>1</v>
      </c>
    </row>
    <row r="17" spans="1:5" s="4" customFormat="1" ht="30" x14ac:dyDescent="0.2">
      <c r="A17" s="11" t="s">
        <v>423</v>
      </c>
      <c r="B17" s="12" t="s">
        <v>9</v>
      </c>
      <c r="C17" s="13" t="s">
        <v>138</v>
      </c>
      <c r="D17" s="12" t="s">
        <v>117</v>
      </c>
      <c r="E17" s="14">
        <v>2</v>
      </c>
    </row>
    <row r="18" spans="1:5" s="4" customFormat="1" ht="45" x14ac:dyDescent="0.2">
      <c r="A18" s="11" t="s">
        <v>424</v>
      </c>
      <c r="B18" s="12" t="s">
        <v>9</v>
      </c>
      <c r="C18" s="13" t="s">
        <v>248</v>
      </c>
      <c r="D18" s="12" t="s">
        <v>117</v>
      </c>
      <c r="E18" s="14">
        <v>2</v>
      </c>
    </row>
    <row r="19" spans="1:5" s="4" customFormat="1" ht="45" x14ac:dyDescent="0.2">
      <c r="A19" s="11" t="s">
        <v>425</v>
      </c>
      <c r="B19" s="12" t="s">
        <v>9</v>
      </c>
      <c r="C19" s="13" t="s">
        <v>119</v>
      </c>
      <c r="D19" s="12" t="s">
        <v>62</v>
      </c>
      <c r="E19" s="14">
        <v>5</v>
      </c>
    </row>
    <row r="20" spans="1:5" s="4" customFormat="1" ht="30" x14ac:dyDescent="0.2">
      <c r="A20" s="11" t="s">
        <v>426</v>
      </c>
      <c r="B20" s="16" t="s">
        <v>9</v>
      </c>
      <c r="C20" s="17" t="s">
        <v>192</v>
      </c>
      <c r="D20" s="16" t="s">
        <v>191</v>
      </c>
      <c r="E20" s="18">
        <v>2</v>
      </c>
    </row>
    <row r="21" spans="1:5" s="4" customFormat="1" x14ac:dyDescent="0.2">
      <c r="A21" s="5" t="s">
        <v>35</v>
      </c>
      <c r="B21" s="3"/>
      <c r="C21" s="10" t="s">
        <v>18</v>
      </c>
      <c r="D21" s="10"/>
      <c r="E21" s="10"/>
    </row>
    <row r="22" spans="1:5" s="9" customFormat="1" ht="30" x14ac:dyDescent="0.2">
      <c r="A22" s="11" t="s">
        <v>36</v>
      </c>
      <c r="B22" s="12" t="s">
        <v>7</v>
      </c>
      <c r="C22" s="13" t="s">
        <v>19</v>
      </c>
      <c r="D22" s="12" t="s">
        <v>62</v>
      </c>
      <c r="E22" s="14">
        <v>29</v>
      </c>
    </row>
    <row r="23" spans="1:5" s="9" customFormat="1" ht="30" x14ac:dyDescent="0.2">
      <c r="A23" s="11" t="s">
        <v>177</v>
      </c>
      <c r="B23" s="12" t="s">
        <v>7</v>
      </c>
      <c r="C23" s="13" t="s">
        <v>20</v>
      </c>
      <c r="D23" s="12" t="s">
        <v>62</v>
      </c>
      <c r="E23" s="14">
        <v>3</v>
      </c>
    </row>
    <row r="24" spans="1:5" s="9" customFormat="1" ht="30" x14ac:dyDescent="0.2">
      <c r="A24" s="11" t="s">
        <v>428</v>
      </c>
      <c r="B24" s="12" t="s">
        <v>25</v>
      </c>
      <c r="C24" s="13" t="s">
        <v>175</v>
      </c>
      <c r="D24" s="12" t="s">
        <v>117</v>
      </c>
      <c r="E24" s="14">
        <v>1</v>
      </c>
    </row>
    <row r="25" spans="1:5" s="9" customFormat="1" ht="30" x14ac:dyDescent="0.2">
      <c r="A25" s="11" t="s">
        <v>429</v>
      </c>
      <c r="B25" s="12" t="s">
        <v>7</v>
      </c>
      <c r="C25" s="13" t="s">
        <v>21</v>
      </c>
      <c r="D25" s="12" t="s">
        <v>15</v>
      </c>
      <c r="E25" s="14">
        <v>206.8</v>
      </c>
    </row>
    <row r="26" spans="1:5" s="4" customFormat="1" ht="30" x14ac:dyDescent="0.2">
      <c r="A26" s="11" t="s">
        <v>430</v>
      </c>
      <c r="B26" s="12" t="s">
        <v>7</v>
      </c>
      <c r="C26" s="13" t="s">
        <v>22</v>
      </c>
      <c r="D26" s="12" t="s">
        <v>15</v>
      </c>
      <c r="E26" s="14">
        <v>33.1</v>
      </c>
    </row>
    <row r="27" spans="1:5" s="4" customFormat="1" ht="30" x14ac:dyDescent="0.2">
      <c r="A27" s="11" t="s">
        <v>431</v>
      </c>
      <c r="B27" s="12" t="s">
        <v>25</v>
      </c>
      <c r="C27" s="13" t="s">
        <v>26</v>
      </c>
      <c r="D27" s="12" t="s">
        <v>62</v>
      </c>
      <c r="E27" s="14">
        <v>29</v>
      </c>
    </row>
    <row r="28" spans="1:5" s="4" customFormat="1" ht="30" x14ac:dyDescent="0.2">
      <c r="A28" s="11" t="s">
        <v>432</v>
      </c>
      <c r="B28" s="12" t="s">
        <v>25</v>
      </c>
      <c r="C28" s="13" t="s">
        <v>120</v>
      </c>
      <c r="D28" s="12" t="s">
        <v>62</v>
      </c>
      <c r="E28" s="14">
        <v>6</v>
      </c>
    </row>
    <row r="29" spans="1:5" s="4" customFormat="1" ht="30" x14ac:dyDescent="0.2">
      <c r="A29" s="11" t="s">
        <v>433</v>
      </c>
      <c r="B29" s="12" t="s">
        <v>25</v>
      </c>
      <c r="C29" s="13" t="s">
        <v>121</v>
      </c>
      <c r="D29" s="12" t="s">
        <v>62</v>
      </c>
      <c r="E29" s="14">
        <v>3</v>
      </c>
    </row>
    <row r="30" spans="1:5" s="4" customFormat="1" ht="30" x14ac:dyDescent="0.2">
      <c r="A30" s="11" t="s">
        <v>434</v>
      </c>
      <c r="B30" s="12" t="s">
        <v>25</v>
      </c>
      <c r="C30" s="13" t="s">
        <v>122</v>
      </c>
      <c r="D30" s="12" t="s">
        <v>62</v>
      </c>
      <c r="E30" s="14">
        <v>1</v>
      </c>
    </row>
    <row r="31" spans="1:5" s="4" customFormat="1" ht="30" x14ac:dyDescent="0.2">
      <c r="A31" s="11" t="s">
        <v>435</v>
      </c>
      <c r="B31" s="12" t="s">
        <v>25</v>
      </c>
      <c r="C31" s="13" t="s">
        <v>123</v>
      </c>
      <c r="D31" s="12" t="s">
        <v>62</v>
      </c>
      <c r="E31" s="14">
        <v>2</v>
      </c>
    </row>
    <row r="32" spans="1:5" s="4" customFormat="1" ht="30" x14ac:dyDescent="0.2">
      <c r="A32" s="11" t="s">
        <v>436</v>
      </c>
      <c r="B32" s="12" t="s">
        <v>25</v>
      </c>
      <c r="C32" s="13" t="s">
        <v>124</v>
      </c>
      <c r="D32" s="12" t="s">
        <v>62</v>
      </c>
      <c r="E32" s="14">
        <v>7</v>
      </c>
    </row>
    <row r="33" spans="1:5" s="4" customFormat="1" ht="30" x14ac:dyDescent="0.2">
      <c r="A33" s="11" t="s">
        <v>437</v>
      </c>
      <c r="B33" s="12" t="s">
        <v>25</v>
      </c>
      <c r="C33" s="13" t="s">
        <v>125</v>
      </c>
      <c r="D33" s="12" t="s">
        <v>62</v>
      </c>
      <c r="E33" s="14">
        <v>10</v>
      </c>
    </row>
    <row r="34" spans="1:5" s="4" customFormat="1" ht="60" x14ac:dyDescent="0.2">
      <c r="A34" s="11" t="s">
        <v>438</v>
      </c>
      <c r="B34" s="12" t="s">
        <v>25</v>
      </c>
      <c r="C34" s="13" t="s">
        <v>254</v>
      </c>
      <c r="D34" s="12" t="s">
        <v>62</v>
      </c>
      <c r="E34" s="18">
        <v>2</v>
      </c>
    </row>
    <row r="35" spans="1:5" s="4" customFormat="1" ht="30" x14ac:dyDescent="0.2">
      <c r="A35" s="11" t="s">
        <v>439</v>
      </c>
      <c r="B35" s="12" t="s">
        <v>25</v>
      </c>
      <c r="C35" s="13" t="s">
        <v>176</v>
      </c>
      <c r="D35" s="12" t="s">
        <v>62</v>
      </c>
      <c r="E35" s="14">
        <v>2</v>
      </c>
    </row>
    <row r="36" spans="1:5" s="4" customFormat="1" ht="30" x14ac:dyDescent="0.2">
      <c r="A36" s="11" t="s">
        <v>440</v>
      </c>
      <c r="B36" s="12" t="s">
        <v>25</v>
      </c>
      <c r="C36" s="13" t="s">
        <v>126</v>
      </c>
      <c r="D36" s="12" t="s">
        <v>62</v>
      </c>
      <c r="E36" s="14">
        <v>2</v>
      </c>
    </row>
    <row r="37" spans="1:5" s="4" customFormat="1" ht="30" x14ac:dyDescent="0.2">
      <c r="A37" s="11" t="s">
        <v>441</v>
      </c>
      <c r="B37" s="12" t="s">
        <v>25</v>
      </c>
      <c r="C37" s="13" t="s">
        <v>249</v>
      </c>
      <c r="D37" s="12" t="s">
        <v>62</v>
      </c>
      <c r="E37" s="14">
        <v>2</v>
      </c>
    </row>
    <row r="38" spans="1:5" s="4" customFormat="1" ht="30" x14ac:dyDescent="0.2">
      <c r="A38" s="11" t="s">
        <v>442</v>
      </c>
      <c r="B38" s="12" t="s">
        <v>25</v>
      </c>
      <c r="C38" s="13" t="s">
        <v>111</v>
      </c>
      <c r="D38" s="12" t="s">
        <v>15</v>
      </c>
      <c r="E38" s="14">
        <v>206.8</v>
      </c>
    </row>
    <row r="39" spans="1:5" s="9" customFormat="1" ht="30" x14ac:dyDescent="0.2">
      <c r="A39" s="11" t="s">
        <v>443</v>
      </c>
      <c r="B39" s="12" t="s">
        <v>25</v>
      </c>
      <c r="C39" s="13" t="s">
        <v>262</v>
      </c>
      <c r="D39" s="12" t="s">
        <v>15</v>
      </c>
      <c r="E39" s="18">
        <v>33.1</v>
      </c>
    </row>
    <row r="40" spans="1:5" s="9" customFormat="1" ht="45" x14ac:dyDescent="0.2">
      <c r="A40" s="11" t="s">
        <v>444</v>
      </c>
      <c r="B40" s="12" t="s">
        <v>24</v>
      </c>
      <c r="C40" s="13" t="s">
        <v>27</v>
      </c>
      <c r="D40" s="12" t="s">
        <v>15</v>
      </c>
      <c r="E40" s="14">
        <v>164.9</v>
      </c>
    </row>
    <row r="41" spans="1:5" s="4" customFormat="1" x14ac:dyDescent="0.2">
      <c r="A41" s="5" t="s">
        <v>37</v>
      </c>
      <c r="B41" s="3"/>
      <c r="C41" s="10" t="s">
        <v>28</v>
      </c>
      <c r="D41" s="10"/>
      <c r="E41" s="10"/>
    </row>
    <row r="42" spans="1:5" s="9" customFormat="1" ht="30" x14ac:dyDescent="0.2">
      <c r="A42" s="11" t="s">
        <v>38</v>
      </c>
      <c r="B42" s="12" t="s">
        <v>7</v>
      </c>
      <c r="C42" s="13" t="s">
        <v>255</v>
      </c>
      <c r="D42" s="12" t="s">
        <v>203</v>
      </c>
      <c r="E42" s="18">
        <v>283.19</v>
      </c>
    </row>
    <row r="43" spans="1:5" s="9" customFormat="1" ht="30" x14ac:dyDescent="0.2">
      <c r="A43" s="11" t="s">
        <v>610</v>
      </c>
      <c r="B43" s="19" t="s">
        <v>7</v>
      </c>
      <c r="C43" s="20" t="s">
        <v>189</v>
      </c>
      <c r="D43" s="12" t="s">
        <v>203</v>
      </c>
      <c r="E43" s="21">
        <v>102</v>
      </c>
    </row>
    <row r="44" spans="1:5" s="9" customFormat="1" ht="30" x14ac:dyDescent="0.2">
      <c r="A44" s="11" t="s">
        <v>43</v>
      </c>
      <c r="B44" s="19" t="s">
        <v>7</v>
      </c>
      <c r="C44" s="22" t="s">
        <v>250</v>
      </c>
      <c r="D44" s="12" t="s">
        <v>117</v>
      </c>
      <c r="E44" s="21">
        <v>2</v>
      </c>
    </row>
    <row r="45" spans="1:5" s="9" customFormat="1" ht="30" x14ac:dyDescent="0.2">
      <c r="A45" s="11" t="s">
        <v>610</v>
      </c>
      <c r="B45" s="19" t="s">
        <v>7</v>
      </c>
      <c r="C45" s="22" t="s">
        <v>190</v>
      </c>
      <c r="D45" s="12" t="s">
        <v>117</v>
      </c>
      <c r="E45" s="21">
        <v>1</v>
      </c>
    </row>
    <row r="46" spans="1:5" s="4" customFormat="1" ht="30" x14ac:dyDescent="0.2">
      <c r="A46" s="11" t="s">
        <v>47</v>
      </c>
      <c r="B46" s="12" t="s">
        <v>9</v>
      </c>
      <c r="C46" s="13" t="s">
        <v>29</v>
      </c>
      <c r="D46" s="12" t="s">
        <v>15</v>
      </c>
      <c r="E46" s="18">
        <v>87.9</v>
      </c>
    </row>
    <row r="47" spans="1:5" s="4" customFormat="1" ht="45" x14ac:dyDescent="0.2">
      <c r="A47" s="11" t="s">
        <v>610</v>
      </c>
      <c r="B47" s="12" t="s">
        <v>12</v>
      </c>
      <c r="C47" s="13" t="s">
        <v>127</v>
      </c>
      <c r="D47" s="12" t="s">
        <v>15</v>
      </c>
      <c r="E47" s="14">
        <v>100</v>
      </c>
    </row>
    <row r="48" spans="1:5" s="9" customFormat="1" ht="60" x14ac:dyDescent="0.2">
      <c r="A48" s="11" t="s">
        <v>53</v>
      </c>
      <c r="B48" s="12" t="s">
        <v>9</v>
      </c>
      <c r="C48" s="13" t="s">
        <v>256</v>
      </c>
      <c r="D48" s="12" t="s">
        <v>203</v>
      </c>
      <c r="E48" s="18">
        <v>1087.3</v>
      </c>
    </row>
    <row r="49" spans="1:14" s="4" customFormat="1" ht="84" customHeight="1" x14ac:dyDescent="0.2">
      <c r="A49" s="11" t="s">
        <v>610</v>
      </c>
      <c r="B49" s="12" t="s">
        <v>10</v>
      </c>
      <c r="C49" s="13" t="s">
        <v>204</v>
      </c>
      <c r="D49" s="12" t="s">
        <v>203</v>
      </c>
      <c r="E49" s="18">
        <v>1</v>
      </c>
    </row>
    <row r="50" spans="1:14" s="9" customFormat="1" ht="63" x14ac:dyDescent="0.2">
      <c r="A50" s="11" t="s">
        <v>55</v>
      </c>
      <c r="B50" s="12" t="s">
        <v>10</v>
      </c>
      <c r="C50" s="13" t="s">
        <v>263</v>
      </c>
      <c r="D50" s="12" t="s">
        <v>203</v>
      </c>
      <c r="E50" s="18">
        <v>1086.3</v>
      </c>
    </row>
    <row r="51" spans="1:14" s="9" customFormat="1" ht="45" x14ac:dyDescent="0.2">
      <c r="A51" s="11" t="s">
        <v>610</v>
      </c>
      <c r="B51" s="12" t="s">
        <v>9</v>
      </c>
      <c r="C51" s="13" t="s">
        <v>128</v>
      </c>
      <c r="D51" s="12" t="s">
        <v>203</v>
      </c>
      <c r="E51" s="18">
        <v>1087.3</v>
      </c>
    </row>
    <row r="52" spans="1:14" s="4" customFormat="1" ht="45" x14ac:dyDescent="0.2">
      <c r="A52" s="11" t="s">
        <v>94</v>
      </c>
      <c r="B52" s="12" t="s">
        <v>9</v>
      </c>
      <c r="C52" s="13" t="s">
        <v>264</v>
      </c>
      <c r="D52" s="12" t="s">
        <v>203</v>
      </c>
      <c r="E52" s="18">
        <v>1087.3</v>
      </c>
    </row>
    <row r="53" spans="1:14" s="9" customFormat="1" ht="30" x14ac:dyDescent="0.2">
      <c r="A53" s="11" t="s">
        <v>610</v>
      </c>
      <c r="B53" s="12" t="s">
        <v>9</v>
      </c>
      <c r="C53" s="13" t="s">
        <v>30</v>
      </c>
      <c r="D53" s="12" t="s">
        <v>203</v>
      </c>
      <c r="E53" s="14">
        <v>1441</v>
      </c>
    </row>
    <row r="54" spans="1:14" s="9" customFormat="1" x14ac:dyDescent="0.2">
      <c r="A54" s="11" t="s">
        <v>64</v>
      </c>
      <c r="B54" s="3"/>
      <c r="C54" s="10" t="s">
        <v>31</v>
      </c>
      <c r="D54" s="10"/>
      <c r="E54" s="10"/>
    </row>
    <row r="55" spans="1:14" s="9" customFormat="1" ht="30" x14ac:dyDescent="0.2">
      <c r="A55" s="11" t="s">
        <v>65</v>
      </c>
      <c r="B55" s="12" t="s">
        <v>9</v>
      </c>
      <c r="C55" s="13" t="s">
        <v>142</v>
      </c>
      <c r="D55" s="12" t="s">
        <v>15</v>
      </c>
      <c r="E55" s="14">
        <v>218.4</v>
      </c>
    </row>
    <row r="56" spans="1:14" s="9" customFormat="1" ht="30" x14ac:dyDescent="0.2">
      <c r="A56" s="11" t="s">
        <v>67</v>
      </c>
      <c r="B56" s="12" t="s">
        <v>9</v>
      </c>
      <c r="C56" s="13" t="s">
        <v>32</v>
      </c>
      <c r="D56" s="12" t="s">
        <v>15</v>
      </c>
      <c r="E56" s="14">
        <v>728</v>
      </c>
    </row>
    <row r="57" spans="1:14" s="9" customFormat="1" ht="60" x14ac:dyDescent="0.2">
      <c r="A57" s="11" t="s">
        <v>102</v>
      </c>
      <c r="B57" s="12" t="s">
        <v>10</v>
      </c>
      <c r="C57" s="13" t="s">
        <v>253</v>
      </c>
      <c r="D57" s="12" t="s">
        <v>15</v>
      </c>
      <c r="E57" s="14">
        <v>728</v>
      </c>
      <c r="G57" s="125"/>
    </row>
    <row r="58" spans="1:14" s="9" customFormat="1" ht="45" x14ac:dyDescent="0.2">
      <c r="A58" s="11" t="s">
        <v>103</v>
      </c>
      <c r="B58" s="12" t="s">
        <v>9</v>
      </c>
      <c r="C58" s="13" t="s">
        <v>33</v>
      </c>
      <c r="D58" s="12" t="s">
        <v>15</v>
      </c>
      <c r="E58" s="14">
        <v>728</v>
      </c>
      <c r="N58" s="124"/>
    </row>
    <row r="59" spans="1:14" s="9" customFormat="1" ht="30" x14ac:dyDescent="0.2">
      <c r="A59" s="11" t="s">
        <v>104</v>
      </c>
      <c r="B59" s="12" t="s">
        <v>9</v>
      </c>
      <c r="C59" s="13" t="s">
        <v>34</v>
      </c>
      <c r="D59" s="12" t="s">
        <v>15</v>
      </c>
      <c r="E59" s="14">
        <v>728</v>
      </c>
    </row>
    <row r="60" spans="1:14" s="9" customFormat="1" ht="14.25" x14ac:dyDescent="0.2">
      <c r="A60" s="6" t="s">
        <v>68</v>
      </c>
      <c r="B60" s="7"/>
      <c r="C60" s="8" t="s">
        <v>172</v>
      </c>
      <c r="D60" s="8"/>
      <c r="E60" s="8"/>
    </row>
    <row r="61" spans="1:14" s="9" customFormat="1" ht="150" x14ac:dyDescent="0.2">
      <c r="A61" s="11" t="s">
        <v>446</v>
      </c>
      <c r="B61" s="12" t="s">
        <v>9</v>
      </c>
      <c r="C61" s="13" t="s">
        <v>265</v>
      </c>
      <c r="D61" s="12" t="s">
        <v>203</v>
      </c>
      <c r="E61" s="18">
        <v>325.77</v>
      </c>
    </row>
    <row r="62" spans="1:14" s="9" customFormat="1" ht="30" x14ac:dyDescent="0.2">
      <c r="A62" s="11" t="s">
        <v>69</v>
      </c>
      <c r="B62" s="12" t="s">
        <v>174</v>
      </c>
      <c r="C62" s="13" t="s">
        <v>178</v>
      </c>
      <c r="D62" s="12" t="s">
        <v>203</v>
      </c>
      <c r="E62" s="14">
        <v>50.4</v>
      </c>
    </row>
    <row r="63" spans="1:14" s="9" customFormat="1" ht="57" x14ac:dyDescent="0.2">
      <c r="A63" s="6" t="s">
        <v>73</v>
      </c>
      <c r="B63" s="7"/>
      <c r="C63" s="8" t="s">
        <v>129</v>
      </c>
      <c r="D63" s="8"/>
      <c r="E63" s="8"/>
    </row>
    <row r="64" spans="1:14" s="9" customFormat="1" ht="30" x14ac:dyDescent="0.2">
      <c r="A64" s="11" t="s">
        <v>75</v>
      </c>
      <c r="B64" s="12" t="s">
        <v>10</v>
      </c>
      <c r="C64" s="13" t="s">
        <v>130</v>
      </c>
      <c r="D64" s="12" t="s">
        <v>203</v>
      </c>
      <c r="E64" s="14">
        <v>108</v>
      </c>
    </row>
    <row r="65" spans="1:5" s="9" customFormat="1" ht="30" x14ac:dyDescent="0.2">
      <c r="A65" s="11" t="s">
        <v>76</v>
      </c>
      <c r="B65" s="12" t="s">
        <v>10</v>
      </c>
      <c r="C65" s="13" t="s">
        <v>257</v>
      </c>
      <c r="D65" s="12" t="s">
        <v>203</v>
      </c>
      <c r="E65" s="18">
        <v>342.68</v>
      </c>
    </row>
    <row r="66" spans="1:5" s="9" customFormat="1" ht="30" x14ac:dyDescent="0.2">
      <c r="A66" s="11" t="s">
        <v>448</v>
      </c>
      <c r="B66" s="12" t="s">
        <v>25</v>
      </c>
      <c r="C66" s="13" t="s">
        <v>131</v>
      </c>
      <c r="D66" s="12" t="s">
        <v>15</v>
      </c>
      <c r="E66" s="14">
        <v>48.6</v>
      </c>
    </row>
    <row r="67" spans="1:5" s="9" customFormat="1" ht="30" x14ac:dyDescent="0.2">
      <c r="A67" s="11" t="s">
        <v>449</v>
      </c>
      <c r="B67" s="12" t="s">
        <v>10</v>
      </c>
      <c r="C67" s="13" t="s">
        <v>251</v>
      </c>
      <c r="D67" s="12" t="s">
        <v>203</v>
      </c>
      <c r="E67" s="14">
        <v>342.68</v>
      </c>
    </row>
    <row r="68" spans="1:5" s="9" customFormat="1" ht="30" x14ac:dyDescent="0.2">
      <c r="A68" s="11" t="s">
        <v>450</v>
      </c>
      <c r="B68" s="12" t="s">
        <v>10</v>
      </c>
      <c r="C68" s="13" t="s">
        <v>100</v>
      </c>
      <c r="D68" s="12" t="s">
        <v>203</v>
      </c>
      <c r="E68" s="14">
        <v>342.68</v>
      </c>
    </row>
    <row r="69" spans="1:5" s="9" customFormat="1" ht="60" x14ac:dyDescent="0.2">
      <c r="A69" s="11" t="s">
        <v>451</v>
      </c>
      <c r="B69" s="12" t="s">
        <v>25</v>
      </c>
      <c r="C69" s="13" t="s">
        <v>101</v>
      </c>
      <c r="D69" s="12" t="s">
        <v>8</v>
      </c>
      <c r="E69" s="14">
        <v>2</v>
      </c>
    </row>
    <row r="70" spans="1:5" s="9" customFormat="1" ht="30" x14ac:dyDescent="0.2">
      <c r="A70" s="11" t="s">
        <v>452</v>
      </c>
      <c r="B70" s="12" t="s">
        <v>57</v>
      </c>
      <c r="C70" s="23" t="s">
        <v>60</v>
      </c>
      <c r="D70" s="12" t="s">
        <v>62</v>
      </c>
      <c r="E70" s="24">
        <v>2</v>
      </c>
    </row>
    <row r="71" spans="1:5" s="9" customFormat="1" ht="30" x14ac:dyDescent="0.2">
      <c r="A71" s="11" t="s">
        <v>453</v>
      </c>
      <c r="B71" s="12" t="s">
        <v>57</v>
      </c>
      <c r="C71" s="23" t="s">
        <v>59</v>
      </c>
      <c r="D71" s="12" t="s">
        <v>62</v>
      </c>
      <c r="E71" s="24">
        <v>2</v>
      </c>
    </row>
    <row r="72" spans="1:5" s="9" customFormat="1" ht="30" x14ac:dyDescent="0.2">
      <c r="A72" s="11" t="s">
        <v>454</v>
      </c>
      <c r="B72" s="12" t="s">
        <v>57</v>
      </c>
      <c r="C72" s="13" t="s">
        <v>70</v>
      </c>
      <c r="D72" s="25" t="s">
        <v>15</v>
      </c>
      <c r="E72" s="24">
        <v>40</v>
      </c>
    </row>
    <row r="73" spans="1:5" s="9" customFormat="1" ht="30" x14ac:dyDescent="0.2">
      <c r="A73" s="11" t="s">
        <v>455</v>
      </c>
      <c r="B73" s="12" t="s">
        <v>57</v>
      </c>
      <c r="C73" s="13" t="s">
        <v>71</v>
      </c>
      <c r="D73" s="25" t="s">
        <v>15</v>
      </c>
      <c r="E73" s="24">
        <v>40</v>
      </c>
    </row>
    <row r="74" spans="1:5" s="9" customFormat="1" ht="30" x14ac:dyDescent="0.2">
      <c r="A74" s="11" t="s">
        <v>456</v>
      </c>
      <c r="B74" s="12" t="s">
        <v>57</v>
      </c>
      <c r="C74" s="13" t="s">
        <v>72</v>
      </c>
      <c r="D74" s="25" t="s">
        <v>62</v>
      </c>
      <c r="E74" s="24">
        <v>4</v>
      </c>
    </row>
    <row r="75" spans="1:5" s="9" customFormat="1" ht="14.25" x14ac:dyDescent="0.2">
      <c r="A75" s="6" t="s">
        <v>143</v>
      </c>
      <c r="B75" s="7"/>
      <c r="C75" s="8" t="s">
        <v>252</v>
      </c>
      <c r="D75" s="8"/>
      <c r="E75" s="8"/>
    </row>
    <row r="76" spans="1:5" s="9" customFormat="1" ht="14.25" x14ac:dyDescent="0.2">
      <c r="A76" s="5" t="s">
        <v>145</v>
      </c>
      <c r="B76" s="3"/>
      <c r="C76" s="10" t="s">
        <v>39</v>
      </c>
      <c r="D76" s="10"/>
      <c r="E76" s="10"/>
    </row>
    <row r="77" spans="1:5" s="9" customFormat="1" ht="30" x14ac:dyDescent="0.2">
      <c r="A77" s="11" t="s">
        <v>457</v>
      </c>
      <c r="B77" s="12" t="s">
        <v>7</v>
      </c>
      <c r="C77" s="23" t="s">
        <v>40</v>
      </c>
      <c r="D77" s="12" t="s">
        <v>203</v>
      </c>
      <c r="E77" s="126">
        <v>168.1</v>
      </c>
    </row>
    <row r="78" spans="1:5" s="9" customFormat="1" ht="30" x14ac:dyDescent="0.2">
      <c r="A78" s="11" t="s">
        <v>458</v>
      </c>
      <c r="B78" s="12" t="s">
        <v>24</v>
      </c>
      <c r="C78" s="23" t="s">
        <v>41</v>
      </c>
      <c r="D78" s="12" t="s">
        <v>203</v>
      </c>
      <c r="E78" s="24">
        <v>168.1</v>
      </c>
    </row>
    <row r="79" spans="1:5" s="9" customFormat="1" ht="30" x14ac:dyDescent="0.2">
      <c r="A79" s="11" t="s">
        <v>459</v>
      </c>
      <c r="B79" s="12" t="s">
        <v>24</v>
      </c>
      <c r="C79" s="23" t="s">
        <v>42</v>
      </c>
      <c r="D79" s="12" t="s">
        <v>203</v>
      </c>
      <c r="E79" s="24">
        <v>168.1</v>
      </c>
    </row>
    <row r="80" spans="1:5" s="9" customFormat="1" ht="30" x14ac:dyDescent="0.2">
      <c r="A80" s="11" t="s">
        <v>460</v>
      </c>
      <c r="B80" s="12" t="s">
        <v>24</v>
      </c>
      <c r="C80" s="23" t="s">
        <v>110</v>
      </c>
      <c r="D80" s="12" t="s">
        <v>203</v>
      </c>
      <c r="E80" s="24">
        <v>168.1</v>
      </c>
    </row>
    <row r="81" spans="1:5" s="9" customFormat="1" ht="14.25" x14ac:dyDescent="0.2">
      <c r="A81" s="5" t="s">
        <v>167</v>
      </c>
      <c r="B81" s="3"/>
      <c r="C81" s="10" t="s">
        <v>44</v>
      </c>
      <c r="D81" s="10"/>
      <c r="E81" s="10"/>
    </row>
    <row r="82" spans="1:5" s="9" customFormat="1" ht="30" x14ac:dyDescent="0.2">
      <c r="A82" s="11" t="s">
        <v>461</v>
      </c>
      <c r="B82" s="12" t="s">
        <v>7</v>
      </c>
      <c r="C82" s="23" t="s">
        <v>45</v>
      </c>
      <c r="D82" s="12" t="s">
        <v>203</v>
      </c>
      <c r="E82" s="24">
        <v>317.5</v>
      </c>
    </row>
    <row r="83" spans="1:5" s="9" customFormat="1" ht="30" x14ac:dyDescent="0.2">
      <c r="A83" s="11" t="s">
        <v>462</v>
      </c>
      <c r="B83" s="12" t="s">
        <v>24</v>
      </c>
      <c r="C83" s="23" t="s">
        <v>46</v>
      </c>
      <c r="D83" s="12" t="s">
        <v>203</v>
      </c>
      <c r="E83" s="24">
        <v>317.5</v>
      </c>
    </row>
    <row r="84" spans="1:5" s="9" customFormat="1" ht="30" x14ac:dyDescent="0.2">
      <c r="A84" s="11" t="s">
        <v>463</v>
      </c>
      <c r="B84" s="12" t="s">
        <v>24</v>
      </c>
      <c r="C84" s="23" t="s">
        <v>109</v>
      </c>
      <c r="D84" s="12" t="s">
        <v>203</v>
      </c>
      <c r="E84" s="24">
        <v>317.5</v>
      </c>
    </row>
    <row r="85" spans="1:5" s="9" customFormat="1" ht="30" x14ac:dyDescent="0.2">
      <c r="A85" s="11" t="s">
        <v>464</v>
      </c>
      <c r="B85" s="12" t="s">
        <v>24</v>
      </c>
      <c r="C85" s="23" t="s">
        <v>112</v>
      </c>
      <c r="D85" s="12" t="s">
        <v>203</v>
      </c>
      <c r="E85" s="24">
        <v>317.5</v>
      </c>
    </row>
    <row r="86" spans="1:5" s="9" customFormat="1" ht="30" x14ac:dyDescent="0.2">
      <c r="A86" s="11" t="s">
        <v>465</v>
      </c>
      <c r="B86" s="12" t="s">
        <v>24</v>
      </c>
      <c r="C86" s="26" t="s">
        <v>179</v>
      </c>
      <c r="D86" s="12" t="s">
        <v>203</v>
      </c>
      <c r="E86" s="27">
        <v>73.5</v>
      </c>
    </row>
    <row r="87" spans="1:5" s="9" customFormat="1" ht="30" x14ac:dyDescent="0.2">
      <c r="A87" s="11" t="s">
        <v>466</v>
      </c>
      <c r="B87" s="12" t="s">
        <v>24</v>
      </c>
      <c r="C87" s="26" t="s">
        <v>180</v>
      </c>
      <c r="D87" s="12" t="s">
        <v>117</v>
      </c>
      <c r="E87" s="27">
        <v>1</v>
      </c>
    </row>
    <row r="88" spans="1:5" s="9" customFormat="1" ht="30" x14ac:dyDescent="0.2">
      <c r="A88" s="11" t="s">
        <v>467</v>
      </c>
      <c r="B88" s="12" t="s">
        <v>24</v>
      </c>
      <c r="C88" s="26" t="s">
        <v>181</v>
      </c>
      <c r="D88" s="12" t="s">
        <v>117</v>
      </c>
      <c r="E88" s="27">
        <v>1</v>
      </c>
    </row>
    <row r="89" spans="1:5" s="9" customFormat="1" ht="14.25" x14ac:dyDescent="0.2">
      <c r="A89" s="5" t="s">
        <v>168</v>
      </c>
      <c r="B89" s="3"/>
      <c r="C89" s="10" t="s">
        <v>48</v>
      </c>
      <c r="D89" s="10"/>
      <c r="E89" s="10"/>
    </row>
    <row r="90" spans="1:5" s="9" customFormat="1" ht="30" x14ac:dyDescent="0.2">
      <c r="A90" s="11" t="s">
        <v>468</v>
      </c>
      <c r="B90" s="12" t="s">
        <v>7</v>
      </c>
      <c r="C90" s="13" t="s">
        <v>49</v>
      </c>
      <c r="D90" s="12" t="s">
        <v>203</v>
      </c>
      <c r="E90" s="14">
        <v>4.4000000000000004</v>
      </c>
    </row>
    <row r="91" spans="1:5" s="9" customFormat="1" ht="30" x14ac:dyDescent="0.2">
      <c r="A91" s="11" t="s">
        <v>469</v>
      </c>
      <c r="B91" s="12" t="s">
        <v>17</v>
      </c>
      <c r="C91" s="13" t="s">
        <v>50</v>
      </c>
      <c r="D91" s="12" t="s">
        <v>62</v>
      </c>
      <c r="E91" s="14">
        <v>2</v>
      </c>
    </row>
    <row r="92" spans="1:5" s="9" customFormat="1" ht="30" x14ac:dyDescent="0.2">
      <c r="A92" s="11" t="s">
        <v>470</v>
      </c>
      <c r="B92" s="12" t="s">
        <v>12</v>
      </c>
      <c r="C92" s="13" t="s">
        <v>51</v>
      </c>
      <c r="D92" s="12" t="s">
        <v>203</v>
      </c>
      <c r="E92" s="14">
        <v>4.4000000000000004</v>
      </c>
    </row>
    <row r="93" spans="1:5" s="9" customFormat="1" ht="30" x14ac:dyDescent="0.2">
      <c r="A93" s="11" t="s">
        <v>471</v>
      </c>
      <c r="B93" s="12" t="s">
        <v>24</v>
      </c>
      <c r="C93" s="13" t="s">
        <v>52</v>
      </c>
      <c r="D93" s="12" t="s">
        <v>203</v>
      </c>
      <c r="E93" s="14">
        <v>4.4000000000000004</v>
      </c>
    </row>
    <row r="94" spans="1:5" s="9" customFormat="1" ht="14.25" x14ac:dyDescent="0.2">
      <c r="A94" s="5" t="s">
        <v>169</v>
      </c>
      <c r="B94" s="3"/>
      <c r="C94" s="10" t="s">
        <v>54</v>
      </c>
      <c r="D94" s="10"/>
      <c r="E94" s="10"/>
    </row>
    <row r="95" spans="1:5" s="9" customFormat="1" ht="30" x14ac:dyDescent="0.2">
      <c r="A95" s="11" t="s">
        <v>472</v>
      </c>
      <c r="B95" s="12" t="s">
        <v>24</v>
      </c>
      <c r="C95" s="23" t="s">
        <v>107</v>
      </c>
      <c r="D95" s="12" t="s">
        <v>15</v>
      </c>
      <c r="E95" s="24">
        <v>52.4</v>
      </c>
    </row>
    <row r="96" spans="1:5" s="9" customFormat="1" ht="30" x14ac:dyDescent="0.2">
      <c r="A96" s="11" t="s">
        <v>473</v>
      </c>
      <c r="B96" s="12" t="s">
        <v>24</v>
      </c>
      <c r="C96" s="23" t="s">
        <v>108</v>
      </c>
      <c r="D96" s="12" t="s">
        <v>15</v>
      </c>
      <c r="E96" s="24">
        <v>52.4</v>
      </c>
    </row>
    <row r="97" spans="1:5" s="9" customFormat="1" ht="26.25" customHeight="1" x14ac:dyDescent="0.2">
      <c r="A97" s="5" t="s">
        <v>611</v>
      </c>
      <c r="B97" s="3"/>
      <c r="C97" s="10" t="s">
        <v>56</v>
      </c>
      <c r="D97" s="10"/>
      <c r="E97" s="10"/>
    </row>
    <row r="98" spans="1:5" s="9" customFormat="1" ht="30" x14ac:dyDescent="0.2">
      <c r="A98" s="11" t="s">
        <v>612</v>
      </c>
      <c r="B98" s="12" t="s">
        <v>57</v>
      </c>
      <c r="C98" s="23" t="s">
        <v>58</v>
      </c>
      <c r="D98" s="12" t="s">
        <v>62</v>
      </c>
      <c r="E98" s="24">
        <v>2</v>
      </c>
    </row>
    <row r="99" spans="1:5" s="9" customFormat="1" ht="30" x14ac:dyDescent="0.2">
      <c r="A99" s="11" t="s">
        <v>475</v>
      </c>
      <c r="B99" s="12" t="s">
        <v>57</v>
      </c>
      <c r="C99" s="23" t="s">
        <v>258</v>
      </c>
      <c r="D99" s="12" t="s">
        <v>117</v>
      </c>
      <c r="E99" s="126">
        <v>2</v>
      </c>
    </row>
    <row r="100" spans="1:5" s="9" customFormat="1" ht="30" x14ac:dyDescent="0.2">
      <c r="A100" s="11" t="s">
        <v>612</v>
      </c>
      <c r="B100" s="12" t="s">
        <v>57</v>
      </c>
      <c r="C100" s="23" t="s">
        <v>59</v>
      </c>
      <c r="D100" s="12" t="s">
        <v>62</v>
      </c>
      <c r="E100" s="24">
        <v>10</v>
      </c>
    </row>
    <row r="101" spans="1:5" s="9" customFormat="1" ht="30" x14ac:dyDescent="0.2">
      <c r="A101" s="11" t="s">
        <v>476</v>
      </c>
      <c r="B101" s="12" t="s">
        <v>57</v>
      </c>
      <c r="C101" s="23" t="s">
        <v>60</v>
      </c>
      <c r="D101" s="12" t="s">
        <v>62</v>
      </c>
      <c r="E101" s="24">
        <v>10</v>
      </c>
    </row>
    <row r="102" spans="1:5" s="9" customFormat="1" ht="30" x14ac:dyDescent="0.2">
      <c r="A102" s="11" t="s">
        <v>612</v>
      </c>
      <c r="B102" s="12" t="s">
        <v>57</v>
      </c>
      <c r="C102" s="13" t="s">
        <v>182</v>
      </c>
      <c r="D102" s="25" t="s">
        <v>15</v>
      </c>
      <c r="E102" s="24">
        <v>60</v>
      </c>
    </row>
    <row r="103" spans="1:5" s="9" customFormat="1" ht="30" x14ac:dyDescent="0.2">
      <c r="A103" s="11" t="s">
        <v>477</v>
      </c>
      <c r="B103" s="12" t="s">
        <v>57</v>
      </c>
      <c r="C103" s="13" t="s">
        <v>61</v>
      </c>
      <c r="D103" s="25" t="s">
        <v>15</v>
      </c>
      <c r="E103" s="24">
        <v>120</v>
      </c>
    </row>
    <row r="104" spans="1:5" s="9" customFormat="1" ht="30" x14ac:dyDescent="0.2">
      <c r="A104" s="11" t="s">
        <v>612</v>
      </c>
      <c r="B104" s="12" t="s">
        <v>57</v>
      </c>
      <c r="C104" s="13" t="s">
        <v>267</v>
      </c>
      <c r="D104" s="25" t="s">
        <v>62</v>
      </c>
      <c r="E104" s="126">
        <v>10</v>
      </c>
    </row>
    <row r="105" spans="1:5" s="9" customFormat="1" ht="30" x14ac:dyDescent="0.2">
      <c r="A105" s="11" t="s">
        <v>478</v>
      </c>
      <c r="B105" s="12" t="s">
        <v>57</v>
      </c>
      <c r="C105" s="13" t="s">
        <v>63</v>
      </c>
      <c r="D105" s="25" t="s">
        <v>62</v>
      </c>
      <c r="E105" s="24">
        <v>10</v>
      </c>
    </row>
    <row r="106" spans="1:5" s="9" customFormat="1" ht="14.25" x14ac:dyDescent="0.2">
      <c r="A106" s="6" t="s">
        <v>482</v>
      </c>
      <c r="B106" s="7"/>
      <c r="C106" s="8" t="s">
        <v>74</v>
      </c>
      <c r="D106" s="8"/>
      <c r="E106" s="8"/>
    </row>
    <row r="107" spans="1:5" s="28" customFormat="1" ht="60" x14ac:dyDescent="0.2">
      <c r="A107" s="15" t="s">
        <v>247</v>
      </c>
      <c r="B107" s="16" t="s">
        <v>66</v>
      </c>
      <c r="C107" s="17" t="s">
        <v>266</v>
      </c>
      <c r="D107" s="16" t="s">
        <v>62</v>
      </c>
      <c r="E107" s="18">
        <v>104</v>
      </c>
    </row>
    <row r="108" spans="1:5" s="4" customFormat="1" ht="45" x14ac:dyDescent="0.2">
      <c r="A108" s="11" t="s">
        <v>613</v>
      </c>
      <c r="B108" s="12" t="s">
        <v>66</v>
      </c>
      <c r="C108" s="13" t="s">
        <v>132</v>
      </c>
      <c r="D108" s="12" t="s">
        <v>62</v>
      </c>
      <c r="E108" s="14">
        <v>4</v>
      </c>
    </row>
    <row r="109" spans="1:5" s="9" customFormat="1" ht="45" x14ac:dyDescent="0.2">
      <c r="A109" s="15" t="s">
        <v>247</v>
      </c>
      <c r="B109" s="12" t="s">
        <v>66</v>
      </c>
      <c r="C109" s="13" t="s">
        <v>183</v>
      </c>
      <c r="D109" s="12" t="s">
        <v>62</v>
      </c>
      <c r="E109" s="24">
        <v>35</v>
      </c>
    </row>
    <row r="110" spans="1:5" s="9" customFormat="1" ht="45" x14ac:dyDescent="0.2">
      <c r="A110" s="11" t="s">
        <v>613</v>
      </c>
      <c r="B110" s="12" t="s">
        <v>66</v>
      </c>
      <c r="C110" s="13" t="s">
        <v>105</v>
      </c>
      <c r="D110" s="12" t="s">
        <v>62</v>
      </c>
      <c r="E110" s="24">
        <v>35</v>
      </c>
    </row>
    <row r="111" spans="1:5" s="9" customFormat="1" ht="30" x14ac:dyDescent="0.2">
      <c r="A111" s="15" t="s">
        <v>247</v>
      </c>
      <c r="B111" s="12" t="s">
        <v>23</v>
      </c>
      <c r="C111" s="13" t="s">
        <v>77</v>
      </c>
      <c r="D111" s="12" t="s">
        <v>117</v>
      </c>
      <c r="E111" s="14">
        <v>6</v>
      </c>
    </row>
    <row r="112" spans="1:5" s="9" customFormat="1" ht="45" x14ac:dyDescent="0.2">
      <c r="A112" s="11" t="s">
        <v>613</v>
      </c>
      <c r="B112" s="12" t="s">
        <v>9</v>
      </c>
      <c r="C112" s="13" t="s">
        <v>78</v>
      </c>
      <c r="D112" s="12" t="s">
        <v>203</v>
      </c>
      <c r="E112" s="14">
        <v>45.6</v>
      </c>
    </row>
    <row r="113" spans="1:6" s="9" customFormat="1" ht="30" x14ac:dyDescent="0.2">
      <c r="A113" s="15" t="s">
        <v>247</v>
      </c>
      <c r="B113" s="12" t="s">
        <v>9</v>
      </c>
      <c r="C113" s="13" t="s">
        <v>79</v>
      </c>
      <c r="D113" s="12" t="s">
        <v>203</v>
      </c>
      <c r="E113" s="14">
        <v>45.6</v>
      </c>
    </row>
    <row r="114" spans="1:6" s="9" customFormat="1" ht="30" x14ac:dyDescent="0.2">
      <c r="A114" s="11" t="s">
        <v>613</v>
      </c>
      <c r="B114" s="12" t="s">
        <v>66</v>
      </c>
      <c r="C114" s="13" t="s">
        <v>113</v>
      </c>
      <c r="D114" s="12" t="s">
        <v>62</v>
      </c>
      <c r="E114" s="14">
        <v>6</v>
      </c>
    </row>
    <row r="115" spans="1:6" s="9" customFormat="1" ht="30" x14ac:dyDescent="0.2">
      <c r="A115" s="15" t="s">
        <v>247</v>
      </c>
      <c r="B115" s="12" t="s">
        <v>23</v>
      </c>
      <c r="C115" s="13" t="s">
        <v>184</v>
      </c>
      <c r="D115" s="12" t="s">
        <v>62</v>
      </c>
      <c r="E115" s="14">
        <v>6</v>
      </c>
    </row>
    <row r="116" spans="1:6" s="4" customFormat="1" ht="30" x14ac:dyDescent="0.2">
      <c r="A116" s="11" t="s">
        <v>613</v>
      </c>
      <c r="B116" s="12" t="s">
        <v>23</v>
      </c>
      <c r="C116" s="17" t="s">
        <v>80</v>
      </c>
      <c r="D116" s="12" t="s">
        <v>15</v>
      </c>
      <c r="E116" s="14">
        <v>11.4</v>
      </c>
    </row>
    <row r="117" spans="1:6" s="4" customFormat="1" ht="30" x14ac:dyDescent="0.2">
      <c r="A117" s="15" t="s">
        <v>247</v>
      </c>
      <c r="B117" s="12" t="s">
        <v>9</v>
      </c>
      <c r="C117" s="13" t="s">
        <v>81</v>
      </c>
      <c r="D117" s="12" t="s">
        <v>203</v>
      </c>
      <c r="E117" s="14">
        <v>27.8</v>
      </c>
    </row>
    <row r="118" spans="1:6" s="4" customFormat="1" ht="63" x14ac:dyDescent="0.2">
      <c r="A118" s="11" t="s">
        <v>613</v>
      </c>
      <c r="B118" s="12" t="s">
        <v>10</v>
      </c>
      <c r="C118" s="13" t="s">
        <v>205</v>
      </c>
      <c r="D118" s="12" t="s">
        <v>203</v>
      </c>
      <c r="E118" s="14">
        <v>27.8</v>
      </c>
    </row>
    <row r="119" spans="1:6" s="4" customFormat="1" ht="45" x14ac:dyDescent="0.2">
      <c r="A119" s="15" t="s">
        <v>247</v>
      </c>
      <c r="B119" s="12" t="s">
        <v>9</v>
      </c>
      <c r="C119" s="13" t="s">
        <v>82</v>
      </c>
      <c r="D119" s="12" t="s">
        <v>203</v>
      </c>
      <c r="E119" s="14">
        <v>27.8</v>
      </c>
    </row>
    <row r="120" spans="1:6" s="28" customFormat="1" x14ac:dyDescent="0.2">
      <c r="A120" s="127" t="s">
        <v>496</v>
      </c>
      <c r="B120" s="128"/>
      <c r="C120" s="129" t="s">
        <v>83</v>
      </c>
      <c r="D120" s="129"/>
      <c r="E120" s="129"/>
    </row>
    <row r="121" spans="1:6" s="4" customFormat="1" ht="45" x14ac:dyDescent="0.2">
      <c r="A121" s="11" t="s">
        <v>497</v>
      </c>
      <c r="B121" s="12" t="s">
        <v>7</v>
      </c>
      <c r="C121" s="13" t="s">
        <v>84</v>
      </c>
      <c r="D121" s="12" t="s">
        <v>203</v>
      </c>
      <c r="E121" s="14">
        <v>419.3</v>
      </c>
    </row>
    <row r="122" spans="1:6" s="4" customFormat="1" ht="30" x14ac:dyDescent="0.2">
      <c r="A122" s="11" t="s">
        <v>498</v>
      </c>
      <c r="B122" s="12" t="s">
        <v>7</v>
      </c>
      <c r="C122" s="13" t="s">
        <v>268</v>
      </c>
      <c r="D122" s="12" t="s">
        <v>203</v>
      </c>
      <c r="E122" s="14">
        <v>419.3</v>
      </c>
      <c r="F122" s="28"/>
    </row>
    <row r="123" spans="1:6" s="4" customFormat="1" ht="45" x14ac:dyDescent="0.2">
      <c r="A123" s="11" t="s">
        <v>499</v>
      </c>
      <c r="B123" s="12" t="s">
        <v>9</v>
      </c>
      <c r="C123" s="13" t="s">
        <v>133</v>
      </c>
      <c r="D123" s="12" t="s">
        <v>117</v>
      </c>
      <c r="E123" s="14">
        <v>1</v>
      </c>
    </row>
    <row r="124" spans="1:6" s="4" customFormat="1" ht="45" x14ac:dyDescent="0.2">
      <c r="A124" s="11" t="s">
        <v>500</v>
      </c>
      <c r="B124" s="12" t="s">
        <v>25</v>
      </c>
      <c r="C124" s="13" t="s">
        <v>185</v>
      </c>
      <c r="D124" s="12" t="s">
        <v>114</v>
      </c>
      <c r="E124" s="14">
        <v>29</v>
      </c>
    </row>
    <row r="125" spans="1:6" s="4" customFormat="1" ht="30" x14ac:dyDescent="0.2">
      <c r="A125" s="11" t="s">
        <v>501</v>
      </c>
      <c r="B125" s="12" t="s">
        <v>25</v>
      </c>
      <c r="C125" s="13" t="s">
        <v>186</v>
      </c>
      <c r="D125" s="12" t="s">
        <v>206</v>
      </c>
      <c r="E125" s="14">
        <v>0.42</v>
      </c>
    </row>
    <row r="126" spans="1:6" s="4" customFormat="1" ht="30" x14ac:dyDescent="0.2">
      <c r="A126" s="11" t="s">
        <v>502</v>
      </c>
      <c r="B126" s="12" t="s">
        <v>25</v>
      </c>
      <c r="C126" s="13" t="s">
        <v>135</v>
      </c>
      <c r="D126" s="12" t="s">
        <v>206</v>
      </c>
      <c r="E126" s="14">
        <v>0.8</v>
      </c>
    </row>
    <row r="127" spans="1:6" s="4" customFormat="1" ht="30" x14ac:dyDescent="0.2">
      <c r="A127" s="11" t="s">
        <v>503</v>
      </c>
      <c r="B127" s="12" t="s">
        <v>25</v>
      </c>
      <c r="C127" s="13" t="s">
        <v>134</v>
      </c>
      <c r="D127" s="12" t="s">
        <v>203</v>
      </c>
      <c r="E127" s="14">
        <v>488.4</v>
      </c>
    </row>
    <row r="128" spans="1:6" s="4" customFormat="1" ht="30" x14ac:dyDescent="0.2">
      <c r="A128" s="11" t="s">
        <v>504</v>
      </c>
      <c r="B128" s="12" t="s">
        <v>25</v>
      </c>
      <c r="C128" s="13" t="s">
        <v>187</v>
      </c>
      <c r="D128" s="12" t="s">
        <v>15</v>
      </c>
      <c r="E128" s="14">
        <v>1258</v>
      </c>
    </row>
    <row r="129" spans="1:5" s="4" customFormat="1" ht="60" x14ac:dyDescent="0.2">
      <c r="A129" s="11" t="s">
        <v>505</v>
      </c>
      <c r="B129" s="12" t="s">
        <v>14</v>
      </c>
      <c r="C129" s="29" t="s">
        <v>136</v>
      </c>
      <c r="D129" s="12" t="s">
        <v>203</v>
      </c>
      <c r="E129" s="14">
        <v>488.4</v>
      </c>
    </row>
    <row r="130" spans="1:5" s="4" customFormat="1" ht="60" x14ac:dyDescent="0.2">
      <c r="A130" s="11" t="s">
        <v>506</v>
      </c>
      <c r="B130" s="12" t="s">
        <v>14</v>
      </c>
      <c r="C130" s="17" t="s">
        <v>269</v>
      </c>
      <c r="D130" s="12" t="s">
        <v>15</v>
      </c>
      <c r="E130" s="14">
        <v>72</v>
      </c>
    </row>
    <row r="131" spans="1:5" s="4" customFormat="1" ht="30" x14ac:dyDescent="0.2">
      <c r="A131" s="11" t="s">
        <v>507</v>
      </c>
      <c r="B131" s="12" t="s">
        <v>14</v>
      </c>
      <c r="C131" s="13" t="s">
        <v>85</v>
      </c>
      <c r="D131" s="12" t="s">
        <v>62</v>
      </c>
      <c r="E131" s="14">
        <v>2</v>
      </c>
    </row>
    <row r="132" spans="1:5" s="4" customFormat="1" ht="60" x14ac:dyDescent="0.2">
      <c r="A132" s="11" t="s">
        <v>508</v>
      </c>
      <c r="B132" s="12" t="s">
        <v>25</v>
      </c>
      <c r="C132" s="13" t="s">
        <v>106</v>
      </c>
      <c r="D132" s="12" t="s">
        <v>203</v>
      </c>
      <c r="E132" s="14">
        <v>67.2</v>
      </c>
    </row>
    <row r="133" spans="1:5" s="4" customFormat="1" ht="30" x14ac:dyDescent="0.2">
      <c r="A133" s="11" t="s">
        <v>509</v>
      </c>
      <c r="B133" s="12" t="s">
        <v>14</v>
      </c>
      <c r="C133" s="13" t="s">
        <v>188</v>
      </c>
      <c r="D133" s="12" t="s">
        <v>15</v>
      </c>
      <c r="E133" s="14">
        <v>72</v>
      </c>
    </row>
    <row r="134" spans="1:5" s="4" customFormat="1" ht="60" x14ac:dyDescent="0.2">
      <c r="A134" s="11" t="s">
        <v>510</v>
      </c>
      <c r="B134" s="12" t="s">
        <v>14</v>
      </c>
      <c r="C134" s="13" t="s">
        <v>115</v>
      </c>
      <c r="D134" s="12" t="s">
        <v>15</v>
      </c>
      <c r="E134" s="14">
        <v>96</v>
      </c>
    </row>
    <row r="135" spans="1:5" s="4" customFormat="1" x14ac:dyDescent="0.2">
      <c r="A135" s="5" t="s">
        <v>511</v>
      </c>
      <c r="B135" s="3"/>
      <c r="C135" s="10" t="s">
        <v>86</v>
      </c>
      <c r="D135" s="10"/>
      <c r="E135" s="10"/>
    </row>
    <row r="136" spans="1:5" s="4" customFormat="1" ht="45" x14ac:dyDescent="0.2">
      <c r="A136" s="11" t="s">
        <v>512</v>
      </c>
      <c r="B136" s="12" t="s">
        <v>9</v>
      </c>
      <c r="C136" s="13" t="s">
        <v>87</v>
      </c>
      <c r="D136" s="12" t="s">
        <v>203</v>
      </c>
      <c r="E136" s="14">
        <v>3.1</v>
      </c>
    </row>
    <row r="137" spans="1:5" s="4" customFormat="1" ht="60" x14ac:dyDescent="0.2">
      <c r="A137" s="11" t="s">
        <v>513</v>
      </c>
      <c r="B137" s="12" t="s">
        <v>14</v>
      </c>
      <c r="C137" s="13" t="s">
        <v>88</v>
      </c>
      <c r="D137" s="12" t="s">
        <v>203</v>
      </c>
      <c r="E137" s="14">
        <v>3.1</v>
      </c>
    </row>
    <row r="138" spans="1:5" s="4" customFormat="1" ht="60" x14ac:dyDescent="0.2">
      <c r="A138" s="11" t="s">
        <v>514</v>
      </c>
      <c r="B138" s="12" t="s">
        <v>9</v>
      </c>
      <c r="C138" s="13" t="s">
        <v>89</v>
      </c>
      <c r="D138" s="12" t="s">
        <v>203</v>
      </c>
      <c r="E138" s="14">
        <v>3.1</v>
      </c>
    </row>
    <row r="139" spans="1:5" s="4" customFormat="1" ht="30" x14ac:dyDescent="0.2">
      <c r="A139" s="11" t="s">
        <v>515</v>
      </c>
      <c r="B139" s="12" t="s">
        <v>9</v>
      </c>
      <c r="C139" s="13" t="s">
        <v>90</v>
      </c>
      <c r="D139" s="12" t="s">
        <v>203</v>
      </c>
      <c r="E139" s="14">
        <v>3.1</v>
      </c>
    </row>
    <row r="140" spans="1:5" s="4" customFormat="1" ht="30" x14ac:dyDescent="0.2">
      <c r="A140" s="11" t="s">
        <v>516</v>
      </c>
      <c r="B140" s="12" t="s">
        <v>9</v>
      </c>
      <c r="C140" s="13" t="s">
        <v>91</v>
      </c>
      <c r="D140" s="12" t="s">
        <v>203</v>
      </c>
      <c r="E140" s="14">
        <v>3.1</v>
      </c>
    </row>
    <row r="141" spans="1:5" s="4" customFormat="1" ht="30" x14ac:dyDescent="0.2">
      <c r="A141" s="11" t="s">
        <v>517</v>
      </c>
      <c r="B141" s="12" t="s">
        <v>14</v>
      </c>
      <c r="C141" s="13" t="s">
        <v>92</v>
      </c>
      <c r="D141" s="12" t="s">
        <v>15</v>
      </c>
      <c r="E141" s="14">
        <v>7.2</v>
      </c>
    </row>
    <row r="142" spans="1:5" s="4" customFormat="1" ht="30" x14ac:dyDescent="0.2">
      <c r="A142" s="11" t="s">
        <v>518</v>
      </c>
      <c r="B142" s="12" t="s">
        <v>14</v>
      </c>
      <c r="C142" s="13" t="s">
        <v>93</v>
      </c>
      <c r="D142" s="12" t="s">
        <v>15</v>
      </c>
      <c r="E142" s="14">
        <v>10.4</v>
      </c>
    </row>
    <row r="143" spans="1:5" s="4" customFormat="1" ht="30" x14ac:dyDescent="0.2">
      <c r="A143" s="11" t="s">
        <v>519</v>
      </c>
      <c r="B143" s="12" t="s">
        <v>14</v>
      </c>
      <c r="C143" s="30" t="s">
        <v>173</v>
      </c>
      <c r="D143" s="31" t="s">
        <v>15</v>
      </c>
      <c r="E143" s="32">
        <v>3.6</v>
      </c>
    </row>
    <row r="144" spans="1:5" s="4" customFormat="1" x14ac:dyDescent="0.2">
      <c r="A144" s="6" t="s">
        <v>614</v>
      </c>
      <c r="B144" s="7"/>
      <c r="C144" s="8" t="s">
        <v>144</v>
      </c>
      <c r="D144" s="7"/>
      <c r="E144" s="33"/>
    </row>
    <row r="145" spans="1:5" s="4" customFormat="1" ht="30" x14ac:dyDescent="0.25">
      <c r="A145" s="11" t="s">
        <v>520</v>
      </c>
      <c r="B145" s="14" t="s">
        <v>166</v>
      </c>
      <c r="C145" s="34" t="s">
        <v>271</v>
      </c>
      <c r="D145" s="35" t="s">
        <v>15</v>
      </c>
      <c r="E145" s="130">
        <v>23</v>
      </c>
    </row>
    <row r="146" spans="1:5" s="4" customFormat="1" ht="30" x14ac:dyDescent="0.25">
      <c r="A146" s="11" t="s">
        <v>521</v>
      </c>
      <c r="B146" s="14" t="s">
        <v>166</v>
      </c>
      <c r="C146" s="34" t="s">
        <v>272</v>
      </c>
      <c r="D146" s="35" t="s">
        <v>15</v>
      </c>
      <c r="E146" s="130">
        <v>24</v>
      </c>
    </row>
    <row r="147" spans="1:5" s="4" customFormat="1" ht="30" x14ac:dyDescent="0.25">
      <c r="A147" s="11" t="s">
        <v>522</v>
      </c>
      <c r="B147" s="14" t="s">
        <v>166</v>
      </c>
      <c r="C147" s="34" t="s">
        <v>273</v>
      </c>
      <c r="D147" s="35" t="s">
        <v>15</v>
      </c>
      <c r="E147" s="130">
        <v>91</v>
      </c>
    </row>
    <row r="148" spans="1:5" s="4" customFormat="1" ht="30" x14ac:dyDescent="0.25">
      <c r="A148" s="11" t="s">
        <v>523</v>
      </c>
      <c r="B148" s="14" t="s">
        <v>166</v>
      </c>
      <c r="C148" s="34" t="s">
        <v>274</v>
      </c>
      <c r="D148" s="35" t="s">
        <v>15</v>
      </c>
      <c r="E148" s="130">
        <v>168</v>
      </c>
    </row>
    <row r="149" spans="1:5" s="4" customFormat="1" ht="30" x14ac:dyDescent="0.25">
      <c r="A149" s="11" t="s">
        <v>524</v>
      </c>
      <c r="B149" s="14" t="s">
        <v>166</v>
      </c>
      <c r="C149" s="34" t="s">
        <v>275</v>
      </c>
      <c r="D149" s="35" t="s">
        <v>117</v>
      </c>
      <c r="E149" s="36">
        <v>1</v>
      </c>
    </row>
    <row r="150" spans="1:5" s="4" customFormat="1" ht="30" x14ac:dyDescent="0.25">
      <c r="A150" s="11" t="s">
        <v>525</v>
      </c>
      <c r="B150" s="14" t="s">
        <v>166</v>
      </c>
      <c r="C150" s="34" t="s">
        <v>146</v>
      </c>
      <c r="D150" s="38" t="s">
        <v>15</v>
      </c>
      <c r="E150" s="36">
        <v>23</v>
      </c>
    </row>
    <row r="151" spans="1:5" s="4" customFormat="1" ht="30" x14ac:dyDescent="0.25">
      <c r="A151" s="11" t="s">
        <v>526</v>
      </c>
      <c r="B151" s="14" t="s">
        <v>166</v>
      </c>
      <c r="C151" s="34" t="s">
        <v>147</v>
      </c>
      <c r="D151" s="38" t="s">
        <v>15</v>
      </c>
      <c r="E151" s="36">
        <v>24</v>
      </c>
    </row>
    <row r="152" spans="1:5" s="4" customFormat="1" ht="30" x14ac:dyDescent="0.25">
      <c r="A152" s="11" t="s">
        <v>527</v>
      </c>
      <c r="B152" s="14" t="s">
        <v>166</v>
      </c>
      <c r="C152" s="34" t="s">
        <v>148</v>
      </c>
      <c r="D152" s="38" t="s">
        <v>15</v>
      </c>
      <c r="E152" s="36">
        <v>91</v>
      </c>
    </row>
    <row r="153" spans="1:5" s="4" customFormat="1" ht="30" x14ac:dyDescent="0.25">
      <c r="A153" s="11" t="s">
        <v>528</v>
      </c>
      <c r="B153" s="14" t="s">
        <v>166</v>
      </c>
      <c r="C153" s="34" t="s">
        <v>149</v>
      </c>
      <c r="D153" s="38" t="s">
        <v>15</v>
      </c>
      <c r="E153" s="36">
        <v>168</v>
      </c>
    </row>
    <row r="154" spans="1:5" s="4" customFormat="1" ht="30" x14ac:dyDescent="0.25">
      <c r="A154" s="11" t="s">
        <v>529</v>
      </c>
      <c r="B154" s="14" t="s">
        <v>166</v>
      </c>
      <c r="C154" s="34" t="s">
        <v>150</v>
      </c>
      <c r="D154" s="38" t="s">
        <v>15</v>
      </c>
      <c r="E154" s="36">
        <v>70</v>
      </c>
    </row>
    <row r="155" spans="1:5" s="4" customFormat="1" ht="30" x14ac:dyDescent="0.25">
      <c r="A155" s="11" t="s">
        <v>530</v>
      </c>
      <c r="B155" s="14" t="s">
        <v>166</v>
      </c>
      <c r="C155" s="34" t="s">
        <v>151</v>
      </c>
      <c r="D155" s="38" t="s">
        <v>15</v>
      </c>
      <c r="E155" s="36">
        <v>21</v>
      </c>
    </row>
    <row r="156" spans="1:5" s="4" customFormat="1" ht="30" x14ac:dyDescent="0.25">
      <c r="A156" s="11" t="s">
        <v>531</v>
      </c>
      <c r="B156" s="14" t="s">
        <v>166</v>
      </c>
      <c r="C156" s="34" t="s">
        <v>152</v>
      </c>
      <c r="D156" s="38" t="s">
        <v>15</v>
      </c>
      <c r="E156" s="36">
        <v>56</v>
      </c>
    </row>
    <row r="157" spans="1:5" s="4" customFormat="1" ht="30" x14ac:dyDescent="0.25">
      <c r="A157" s="11" t="s">
        <v>532</v>
      </c>
      <c r="B157" s="14" t="s">
        <v>166</v>
      </c>
      <c r="C157" s="34" t="s">
        <v>153</v>
      </c>
      <c r="D157" s="38" t="s">
        <v>15</v>
      </c>
      <c r="E157" s="36">
        <v>34</v>
      </c>
    </row>
    <row r="158" spans="1:5" s="4" customFormat="1" ht="30" x14ac:dyDescent="0.25">
      <c r="A158" s="11" t="s">
        <v>533</v>
      </c>
      <c r="B158" s="14" t="s">
        <v>166</v>
      </c>
      <c r="C158" s="34" t="s">
        <v>154</v>
      </c>
      <c r="D158" s="35" t="s">
        <v>15</v>
      </c>
      <c r="E158" s="36">
        <v>24</v>
      </c>
    </row>
    <row r="159" spans="1:5" s="4" customFormat="1" ht="30" x14ac:dyDescent="0.25">
      <c r="A159" s="11" t="s">
        <v>534</v>
      </c>
      <c r="B159" s="14" t="s">
        <v>166</v>
      </c>
      <c r="C159" s="34" t="s">
        <v>155</v>
      </c>
      <c r="D159" s="35" t="s">
        <v>62</v>
      </c>
      <c r="E159" s="36">
        <v>1</v>
      </c>
    </row>
    <row r="160" spans="1:5" s="4" customFormat="1" ht="30" x14ac:dyDescent="0.25">
      <c r="A160" s="11" t="s">
        <v>535</v>
      </c>
      <c r="B160" s="14" t="s">
        <v>166</v>
      </c>
      <c r="C160" s="34" t="s">
        <v>156</v>
      </c>
      <c r="D160" s="35" t="s">
        <v>62</v>
      </c>
      <c r="E160" s="37">
        <v>1</v>
      </c>
    </row>
    <row r="161" spans="1:5" s="4" customFormat="1" ht="30" x14ac:dyDescent="0.25">
      <c r="A161" s="11" t="s">
        <v>536</v>
      </c>
      <c r="B161" s="14" t="s">
        <v>166</v>
      </c>
      <c r="C161" s="34" t="s">
        <v>157</v>
      </c>
      <c r="D161" s="35" t="s">
        <v>62</v>
      </c>
      <c r="E161" s="36">
        <v>2</v>
      </c>
    </row>
    <row r="162" spans="1:5" s="4" customFormat="1" ht="30" x14ac:dyDescent="0.25">
      <c r="A162" s="11" t="s">
        <v>537</v>
      </c>
      <c r="B162" s="14" t="s">
        <v>166</v>
      </c>
      <c r="C162" s="34" t="s">
        <v>158</v>
      </c>
      <c r="D162" s="35" t="s">
        <v>62</v>
      </c>
      <c r="E162" s="36">
        <v>7</v>
      </c>
    </row>
    <row r="163" spans="1:5" s="4" customFormat="1" ht="30" x14ac:dyDescent="0.25">
      <c r="A163" s="11" t="s">
        <v>538</v>
      </c>
      <c r="B163" s="14" t="s">
        <v>166</v>
      </c>
      <c r="C163" s="34" t="s">
        <v>159</v>
      </c>
      <c r="D163" s="35" t="s">
        <v>62</v>
      </c>
      <c r="E163" s="36">
        <v>7</v>
      </c>
    </row>
    <row r="164" spans="1:5" s="4" customFormat="1" ht="30" x14ac:dyDescent="0.25">
      <c r="A164" s="11" t="s">
        <v>539</v>
      </c>
      <c r="B164" s="14" t="s">
        <v>166</v>
      </c>
      <c r="C164" s="34" t="s">
        <v>160</v>
      </c>
      <c r="D164" s="35" t="s">
        <v>62</v>
      </c>
      <c r="E164" s="36">
        <v>14</v>
      </c>
    </row>
    <row r="165" spans="1:5" s="4" customFormat="1" ht="30" x14ac:dyDescent="0.25">
      <c r="A165" s="11" t="s">
        <v>540</v>
      </c>
      <c r="B165" s="14" t="s">
        <v>166</v>
      </c>
      <c r="C165" s="34" t="s">
        <v>276</v>
      </c>
      <c r="D165" s="35" t="s">
        <v>62</v>
      </c>
      <c r="E165" s="36">
        <v>7</v>
      </c>
    </row>
    <row r="166" spans="1:5" s="4" customFormat="1" ht="30" x14ac:dyDescent="0.25">
      <c r="A166" s="11" t="s">
        <v>541</v>
      </c>
      <c r="B166" s="14" t="s">
        <v>166</v>
      </c>
      <c r="C166" s="34" t="s">
        <v>161</v>
      </c>
      <c r="D166" s="35" t="s">
        <v>62</v>
      </c>
      <c r="E166" s="36">
        <v>1</v>
      </c>
    </row>
    <row r="167" spans="1:5" s="4" customFormat="1" ht="30" x14ac:dyDescent="0.25">
      <c r="A167" s="11" t="s">
        <v>542</v>
      </c>
      <c r="B167" s="14" t="s">
        <v>166</v>
      </c>
      <c r="C167" s="34" t="s">
        <v>162</v>
      </c>
      <c r="D167" s="35" t="s">
        <v>117</v>
      </c>
      <c r="E167" s="36">
        <v>1</v>
      </c>
    </row>
    <row r="168" spans="1:5" s="4" customFormat="1" ht="30" x14ac:dyDescent="0.25">
      <c r="A168" s="11" t="s">
        <v>543</v>
      </c>
      <c r="B168" s="14" t="s">
        <v>166</v>
      </c>
      <c r="C168" s="34" t="s">
        <v>163</v>
      </c>
      <c r="D168" s="35" t="s">
        <v>117</v>
      </c>
      <c r="E168" s="36">
        <v>1</v>
      </c>
    </row>
    <row r="169" spans="1:5" s="4" customFormat="1" ht="30" x14ac:dyDescent="0.25">
      <c r="A169" s="11" t="s">
        <v>544</v>
      </c>
      <c r="B169" s="14" t="s">
        <v>166</v>
      </c>
      <c r="C169" s="34" t="s">
        <v>171</v>
      </c>
      <c r="D169" s="35" t="s">
        <v>117</v>
      </c>
      <c r="E169" s="36">
        <v>1</v>
      </c>
    </row>
    <row r="170" spans="1:5" s="4" customFormat="1" ht="30" x14ac:dyDescent="0.25">
      <c r="A170" s="11" t="s">
        <v>545</v>
      </c>
      <c r="B170" s="14" t="s">
        <v>166</v>
      </c>
      <c r="C170" s="34" t="s">
        <v>164</v>
      </c>
      <c r="D170" s="35" t="s">
        <v>117</v>
      </c>
      <c r="E170" s="36">
        <v>1</v>
      </c>
    </row>
    <row r="171" spans="1:5" s="4" customFormat="1" ht="30" x14ac:dyDescent="0.25">
      <c r="A171" s="11" t="s">
        <v>546</v>
      </c>
      <c r="B171" s="14" t="s">
        <v>166</v>
      </c>
      <c r="C171" s="121" t="s">
        <v>165</v>
      </c>
      <c r="D171" s="35" t="s">
        <v>117</v>
      </c>
      <c r="E171" s="36">
        <v>35</v>
      </c>
    </row>
    <row r="172" spans="1:5" s="4" customFormat="1" ht="30" x14ac:dyDescent="0.25">
      <c r="A172" s="11" t="s">
        <v>547</v>
      </c>
      <c r="B172" s="14" t="s">
        <v>166</v>
      </c>
      <c r="C172" s="121" t="s">
        <v>278</v>
      </c>
      <c r="D172" s="12" t="s">
        <v>203</v>
      </c>
      <c r="E172" s="37">
        <v>84</v>
      </c>
    </row>
    <row r="173" spans="1:5" s="4" customFormat="1" ht="30" x14ac:dyDescent="0.25">
      <c r="A173" s="11" t="s">
        <v>548</v>
      </c>
      <c r="B173" s="14" t="s">
        <v>166</v>
      </c>
      <c r="C173" s="121" t="s">
        <v>280</v>
      </c>
      <c r="D173" s="35" t="s">
        <v>117</v>
      </c>
      <c r="E173" s="36">
        <v>70</v>
      </c>
    </row>
    <row r="174" spans="1:5" s="4" customFormat="1" ht="45" x14ac:dyDescent="0.25">
      <c r="A174" s="11" t="s">
        <v>549</v>
      </c>
      <c r="B174" s="14" t="s">
        <v>166</v>
      </c>
      <c r="C174" s="121" t="s">
        <v>277</v>
      </c>
      <c r="D174" s="35" t="s">
        <v>117</v>
      </c>
      <c r="E174" s="36">
        <v>35</v>
      </c>
    </row>
    <row r="175" spans="1:5" s="4" customFormat="1" ht="45" x14ac:dyDescent="0.25">
      <c r="A175" s="11" t="s">
        <v>550</v>
      </c>
      <c r="B175" s="14" t="s">
        <v>166</v>
      </c>
      <c r="C175" s="121" t="s">
        <v>399</v>
      </c>
      <c r="D175" s="35" t="s">
        <v>117</v>
      </c>
      <c r="E175" s="36">
        <v>35</v>
      </c>
    </row>
    <row r="176" spans="1:5" s="4" customFormat="1" ht="45" customHeight="1" x14ac:dyDescent="0.25">
      <c r="A176" s="11" t="s">
        <v>551</v>
      </c>
      <c r="B176" s="14" t="s">
        <v>166</v>
      </c>
      <c r="C176" s="34" t="s">
        <v>398</v>
      </c>
      <c r="D176" s="35" t="s">
        <v>117</v>
      </c>
      <c r="E176" s="36">
        <v>1</v>
      </c>
    </row>
    <row r="177" spans="1:9" ht="12.75" customHeight="1" x14ac:dyDescent="0.25">
      <c r="A177" s="370">
        <v>12</v>
      </c>
      <c r="B177" s="363"/>
      <c r="C177" s="364" t="s">
        <v>349</v>
      </c>
      <c r="D177" s="365" t="s">
        <v>62</v>
      </c>
      <c r="E177" s="366">
        <v>1</v>
      </c>
    </row>
    <row r="178" spans="1:9" ht="12.75" customHeight="1" x14ac:dyDescent="0.25">
      <c r="A178" s="367"/>
      <c r="B178" s="367"/>
      <c r="C178" s="368"/>
      <c r="D178" s="369"/>
      <c r="E178" s="130"/>
    </row>
    <row r="179" spans="1:9" s="40" customFormat="1" ht="17.25" customHeight="1" x14ac:dyDescent="0.2">
      <c r="A179" s="442" t="s">
        <v>195</v>
      </c>
      <c r="B179" s="442"/>
      <c r="C179" s="442"/>
      <c r="D179" s="442"/>
      <c r="E179" s="57"/>
      <c r="G179" s="41"/>
      <c r="I179" s="41"/>
    </row>
    <row r="180" spans="1:9" s="43" customFormat="1" ht="75" customHeight="1" x14ac:dyDescent="0.25">
      <c r="A180" s="442" t="s">
        <v>196</v>
      </c>
      <c r="B180" s="442"/>
      <c r="C180" s="442"/>
      <c r="D180" s="442"/>
      <c r="E180" s="448"/>
      <c r="F180" s="42"/>
    </row>
    <row r="181" spans="1:9" s="43" customFormat="1" ht="37.5" customHeight="1" x14ac:dyDescent="0.25">
      <c r="A181" s="442" t="s">
        <v>197</v>
      </c>
      <c r="B181" s="442"/>
      <c r="C181" s="442"/>
      <c r="D181" s="442"/>
      <c r="E181" s="448"/>
      <c r="F181" s="42"/>
    </row>
    <row r="182" spans="1:9" s="43" customFormat="1" ht="85.5" customHeight="1" x14ac:dyDescent="0.25">
      <c r="A182" s="449" t="s">
        <v>198</v>
      </c>
      <c r="B182" s="450"/>
      <c r="C182" s="450"/>
      <c r="D182" s="450"/>
      <c r="E182" s="451"/>
      <c r="F182" s="42"/>
    </row>
    <row r="183" spans="1:9" s="45" customFormat="1" ht="66.75" customHeight="1" x14ac:dyDescent="0.25">
      <c r="A183" s="452" t="s">
        <v>207</v>
      </c>
      <c r="B183" s="453"/>
      <c r="C183" s="453"/>
      <c r="D183" s="453"/>
      <c r="E183" s="451"/>
      <c r="F183" s="44"/>
      <c r="G183" s="44"/>
      <c r="H183" s="44"/>
      <c r="I183" s="44"/>
    </row>
    <row r="184" spans="1:9" s="46" customFormat="1" x14ac:dyDescent="0.25">
      <c r="A184" s="452" t="s">
        <v>208</v>
      </c>
      <c r="B184" s="453"/>
      <c r="C184" s="453"/>
      <c r="D184" s="453"/>
      <c r="E184" s="451"/>
    </row>
    <row r="185" spans="1:9" s="46" customFormat="1" ht="31.5" customHeight="1" x14ac:dyDescent="0.25">
      <c r="A185" s="452" t="s">
        <v>209</v>
      </c>
      <c r="B185" s="453"/>
      <c r="C185" s="453"/>
      <c r="D185" s="453"/>
      <c r="E185" s="451"/>
    </row>
    <row r="186" spans="1:9" s="43" customFormat="1" x14ac:dyDescent="0.25">
      <c r="B186" s="47"/>
      <c r="C186" s="48"/>
      <c r="D186" s="49"/>
    </row>
    <row r="187" spans="1:9" s="43" customFormat="1" x14ac:dyDescent="0.25">
      <c r="A187" s="446" t="s">
        <v>199</v>
      </c>
      <c r="B187" s="446"/>
      <c r="C187" s="50"/>
      <c r="D187" s="51"/>
    </row>
    <row r="188" spans="1:9" s="43" customFormat="1" ht="26.25" customHeight="1" x14ac:dyDescent="0.25">
      <c r="A188" s="447" t="s">
        <v>200</v>
      </c>
      <c r="B188" s="447"/>
      <c r="C188" s="50"/>
      <c r="D188" s="51"/>
    </row>
    <row r="189" spans="1:9" s="43" customFormat="1" x14ac:dyDescent="0.25">
      <c r="A189" s="447" t="s">
        <v>201</v>
      </c>
      <c r="B189" s="447"/>
      <c r="C189" s="50"/>
      <c r="D189" s="52"/>
    </row>
    <row r="190" spans="1:9" s="43" customFormat="1" x14ac:dyDescent="0.25">
      <c r="A190" s="446" t="s">
        <v>202</v>
      </c>
      <c r="B190" s="446"/>
      <c r="C190" s="50"/>
      <c r="D190" s="52"/>
    </row>
    <row r="191" spans="1:9" ht="12.75" customHeight="1" x14ac:dyDescent="0.2">
      <c r="A191" s="39"/>
      <c r="B191" s="39"/>
      <c r="C191" s="39"/>
      <c r="D191" s="39"/>
      <c r="E191" s="39"/>
    </row>
    <row r="192" spans="1:9" ht="12.75" customHeight="1" x14ac:dyDescent="0.25">
      <c r="A192" s="53"/>
      <c r="B192" s="54"/>
      <c r="C192" s="54"/>
      <c r="D192" s="54"/>
      <c r="E192" s="54"/>
    </row>
    <row r="193" spans="1:5" ht="13.5" customHeight="1" x14ac:dyDescent="0.2">
      <c r="A193" s="56"/>
      <c r="B193" s="55"/>
      <c r="C193" s="55"/>
      <c r="D193" s="55"/>
      <c r="E193" s="55"/>
    </row>
    <row r="194" spans="1:5" ht="13.5" customHeight="1" x14ac:dyDescent="0.2">
      <c r="A194" s="55"/>
      <c r="B194" s="55"/>
      <c r="C194" s="55"/>
      <c r="D194" s="55"/>
      <c r="E194" s="55"/>
    </row>
  </sheetData>
  <sheetProtection selectLockedCells="1" selectUnlockedCells="1"/>
  <mergeCells count="20">
    <mergeCell ref="A187:B187"/>
    <mergeCell ref="A188:B188"/>
    <mergeCell ref="A189:B189"/>
    <mergeCell ref="A190:B190"/>
    <mergeCell ref="A180:E180"/>
    <mergeCell ref="A181:E181"/>
    <mergeCell ref="A182:E182"/>
    <mergeCell ref="A183:E183"/>
    <mergeCell ref="A184:E184"/>
    <mergeCell ref="A185:E185"/>
    <mergeCell ref="A3:D3"/>
    <mergeCell ref="A1:E1"/>
    <mergeCell ref="A2:E2"/>
    <mergeCell ref="A179:D179"/>
    <mergeCell ref="A5:A6"/>
    <mergeCell ref="B5:B6"/>
    <mergeCell ref="C5:C6"/>
    <mergeCell ref="D5:D6"/>
    <mergeCell ref="A4:E4"/>
    <mergeCell ref="E5:E6"/>
  </mergeCells>
  <pageMargins left="1.1023622047244095" right="1.1023622047244095" top="0.55118110236220474" bottom="0.35433070866141736" header="0.31496062992125984" footer="0.31496062992125984"/>
  <pageSetup paperSize="9" scale="91" firstPageNumber="0" fitToHeight="0" orientation="portrait" verticalDpi="300" r:id="rId1"/>
  <headerFooter alignWithMargins="0"/>
  <rowBreaks count="9" manualBreakCount="9">
    <brk id="25" max="4" man="1"/>
    <brk id="46" max="4" man="1"/>
    <brk id="62" max="4" man="1"/>
    <brk id="84" max="4" man="1"/>
    <brk id="105" max="4" man="1"/>
    <brk id="121" max="4" man="1"/>
    <brk id="138" max="4" man="1"/>
    <brk id="158" max="4" man="1"/>
    <brk id="192" max="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1"/>
  <sheetViews>
    <sheetView view="pageBreakPreview" zoomScale="60" zoomScaleNormal="100" workbookViewId="0">
      <selection sqref="A1:IV2"/>
    </sheetView>
  </sheetViews>
  <sheetFormatPr defaultRowHeight="15" x14ac:dyDescent="0.25"/>
  <cols>
    <col min="1" max="1" width="7" style="380" customWidth="1"/>
    <col min="2" max="2" width="9.140625" style="380"/>
    <col min="3" max="3" width="37.85546875" style="380" customWidth="1"/>
    <col min="4" max="16384" width="9.140625" style="380"/>
  </cols>
  <sheetData>
    <row r="1" spans="1:16" s="118" customFormat="1" ht="15.75" x14ac:dyDescent="0.25">
      <c r="B1" s="608" t="s">
        <v>616</v>
      </c>
      <c r="C1" s="609"/>
      <c r="D1" s="609"/>
      <c r="E1" s="609"/>
      <c r="F1" s="609"/>
      <c r="G1" s="609"/>
      <c r="H1" s="609"/>
      <c r="I1" s="609"/>
      <c r="J1" s="609"/>
      <c r="K1" s="609"/>
      <c r="L1" s="609"/>
      <c r="M1" s="609"/>
      <c r="N1" s="609"/>
      <c r="O1" s="609"/>
      <c r="P1" s="609"/>
    </row>
    <row r="2" spans="1:16" s="118" customFormat="1" ht="31.5" customHeight="1" x14ac:dyDescent="0.25">
      <c r="A2" s="462" t="s">
        <v>244</v>
      </c>
      <c r="B2" s="463"/>
      <c r="C2" s="463"/>
      <c r="D2" s="468"/>
      <c r="E2" s="468"/>
      <c r="F2" s="468"/>
      <c r="G2" s="468"/>
      <c r="H2" s="468"/>
      <c r="I2" s="468"/>
      <c r="J2" s="468"/>
      <c r="K2" s="468"/>
      <c r="L2" s="468"/>
      <c r="M2" s="468"/>
      <c r="N2" s="468"/>
      <c r="O2" s="468"/>
      <c r="P2" s="468"/>
    </row>
    <row r="3" spans="1:16" ht="64.5" customHeight="1" x14ac:dyDescent="0.25">
      <c r="A3" s="610" t="s">
        <v>400</v>
      </c>
      <c r="B3" s="610"/>
      <c r="C3" s="610"/>
      <c r="D3" s="610"/>
      <c r="E3" s="610"/>
      <c r="F3" s="610"/>
      <c r="G3" s="610"/>
      <c r="H3" s="610"/>
      <c r="I3" s="610"/>
      <c r="J3" s="610"/>
      <c r="K3" s="610"/>
      <c r="L3" s="610"/>
      <c r="M3" s="610"/>
      <c r="N3" s="610"/>
      <c r="O3" s="610"/>
      <c r="P3" s="610"/>
    </row>
    <row r="4" spans="1:16" x14ac:dyDescent="0.25">
      <c r="A4" s="611" t="s">
        <v>401</v>
      </c>
      <c r="B4" s="612"/>
      <c r="C4" s="612"/>
      <c r="D4" s="612"/>
      <c r="E4" s="612"/>
      <c r="F4" s="612"/>
      <c r="G4" s="612"/>
      <c r="H4" s="612"/>
      <c r="I4" s="612"/>
      <c r="J4" s="612"/>
      <c r="K4" s="612"/>
      <c r="L4" s="612"/>
      <c r="M4" s="612"/>
      <c r="N4" s="612"/>
      <c r="O4" s="612"/>
      <c r="P4" s="612"/>
    </row>
    <row r="5" spans="1:16" x14ac:dyDescent="0.25">
      <c r="A5" s="611" t="s">
        <v>402</v>
      </c>
      <c r="B5" s="612"/>
      <c r="C5" s="612"/>
      <c r="D5" s="612"/>
      <c r="E5" s="612"/>
      <c r="F5" s="612"/>
      <c r="G5" s="612"/>
      <c r="H5" s="612"/>
      <c r="I5" s="612"/>
      <c r="J5" s="612"/>
      <c r="K5" s="612"/>
      <c r="L5" s="612"/>
      <c r="M5" s="612"/>
      <c r="N5" s="612"/>
      <c r="O5" s="612"/>
      <c r="P5" s="612"/>
    </row>
    <row r="6" spans="1:16" x14ac:dyDescent="0.25">
      <c r="A6" s="613" t="s">
        <v>403</v>
      </c>
      <c r="B6" s="612"/>
      <c r="C6" s="612"/>
      <c r="D6" s="612"/>
      <c r="E6" s="612"/>
      <c r="F6" s="612"/>
      <c r="G6" s="612"/>
      <c r="H6" s="612"/>
      <c r="I6" s="612"/>
      <c r="J6" s="612"/>
      <c r="K6" s="612"/>
      <c r="L6" s="612"/>
      <c r="M6" s="612"/>
      <c r="N6" s="612"/>
      <c r="O6" s="612"/>
      <c r="P6" s="612"/>
    </row>
    <row r="7" spans="1:16" ht="15.75" x14ac:dyDescent="0.25">
      <c r="A7" s="600" t="str">
        <f>[1]kopsavilkums!A6</f>
        <v>Būves nosaukums:Energoefektivitātes paaugstināšana daudzdzīvokļu dzīvojamā mājā Stacijas ielā 14, Valmierā</v>
      </c>
      <c r="B7" s="602"/>
      <c r="C7" s="602"/>
      <c r="D7" s="602"/>
      <c r="E7" s="602"/>
      <c r="F7" s="602"/>
      <c r="G7" s="602"/>
      <c r="H7" s="602"/>
      <c r="I7" s="602"/>
      <c r="J7" s="602"/>
      <c r="K7" s="602"/>
      <c r="L7" s="602"/>
      <c r="M7" s="602"/>
      <c r="N7" s="602"/>
      <c r="O7" s="602"/>
      <c r="P7" s="602"/>
    </row>
    <row r="8" spans="1:16" ht="15.75" x14ac:dyDescent="0.25">
      <c r="A8" s="600" t="str">
        <f>[1]kopsavilkums!A7</f>
        <v>Objekta nosaukums:Energoefektivitātes paaugstināšana daudzdzīvokļu dzīvojamā mājā Stacijas ielā 14, Valmierā</v>
      </c>
      <c r="B8" s="602"/>
      <c r="C8" s="602"/>
      <c r="D8" s="602"/>
      <c r="E8" s="602"/>
      <c r="F8" s="602"/>
      <c r="G8" s="602"/>
      <c r="H8" s="602"/>
      <c r="I8" s="602"/>
      <c r="J8" s="602"/>
      <c r="K8" s="602"/>
      <c r="L8" s="602"/>
      <c r="M8" s="602"/>
      <c r="N8" s="602"/>
      <c r="O8" s="602"/>
      <c r="P8" s="602"/>
    </row>
    <row r="9" spans="1:16" ht="15.75" x14ac:dyDescent="0.25">
      <c r="A9" s="600" t="str">
        <f>[1]kopsavilkums!A8</f>
        <v>Objekta adrese: Stacijas ielā 14, Valmierā</v>
      </c>
      <c r="B9" s="602"/>
      <c r="C9" s="602"/>
      <c r="D9" s="602"/>
      <c r="E9" s="602"/>
      <c r="F9" s="602"/>
      <c r="G9" s="602"/>
      <c r="H9" s="602"/>
      <c r="I9" s="602"/>
      <c r="J9" s="602"/>
      <c r="K9" s="602"/>
      <c r="L9" s="602"/>
      <c r="M9" s="602"/>
      <c r="N9" s="602"/>
      <c r="O9" s="602"/>
      <c r="P9" s="602"/>
    </row>
    <row r="10" spans="1:16" ht="15.75" x14ac:dyDescent="0.25">
      <c r="A10" s="600" t="str">
        <f>[1]kopsavilkums!A9</f>
        <v>Pasūtījuma Nr. VN 2017/12</v>
      </c>
      <c r="B10" s="602"/>
      <c r="C10" s="602"/>
      <c r="D10" s="602"/>
      <c r="E10" s="602"/>
      <c r="F10" s="602"/>
      <c r="G10" s="602"/>
      <c r="H10" s="602"/>
      <c r="I10" s="602"/>
      <c r="J10" s="602"/>
      <c r="K10" s="602"/>
      <c r="L10" s="602"/>
      <c r="M10" s="602"/>
      <c r="N10" s="602"/>
      <c r="O10" s="602"/>
      <c r="P10" s="602"/>
    </row>
    <row r="11" spans="1:16" ht="15.75" x14ac:dyDescent="0.25">
      <c r="A11" s="600" t="s">
        <v>404</v>
      </c>
      <c r="B11" s="602"/>
      <c r="C11" s="602"/>
      <c r="D11" s="602"/>
      <c r="E11" s="602"/>
      <c r="F11" s="602"/>
      <c r="G11" s="602"/>
      <c r="H11" s="602"/>
      <c r="I11" s="602"/>
      <c r="J11" s="602"/>
      <c r="K11" s="602"/>
      <c r="L11" s="602"/>
      <c r="M11" s="602"/>
      <c r="N11" s="602"/>
      <c r="O11" s="602"/>
      <c r="P11" s="602"/>
    </row>
    <row r="12" spans="1:16" ht="15.75" x14ac:dyDescent="0.25">
      <c r="A12" s="603" t="s">
        <v>405</v>
      </c>
      <c r="B12" s="604"/>
      <c r="C12" s="604"/>
      <c r="D12" s="604"/>
      <c r="E12" s="604"/>
      <c r="F12" s="604"/>
      <c r="G12" s="604"/>
      <c r="H12" s="604"/>
      <c r="I12" s="604"/>
      <c r="J12" s="604"/>
      <c r="K12" s="604"/>
      <c r="L12" s="604"/>
      <c r="M12" s="604"/>
      <c r="N12" s="604"/>
      <c r="O12" s="604"/>
      <c r="P12" s="604"/>
    </row>
    <row r="13" spans="1:16" ht="15.75" x14ac:dyDescent="0.25">
      <c r="A13" s="605" t="s">
        <v>406</v>
      </c>
      <c r="B13" s="605" t="s">
        <v>2</v>
      </c>
      <c r="C13" s="381" t="s">
        <v>407</v>
      </c>
      <c r="D13" s="605" t="s">
        <v>4</v>
      </c>
      <c r="E13" s="605" t="s">
        <v>5</v>
      </c>
      <c r="F13" s="606" t="s">
        <v>302</v>
      </c>
      <c r="G13" s="606"/>
      <c r="H13" s="606"/>
      <c r="I13" s="606"/>
      <c r="J13" s="606"/>
      <c r="K13" s="606"/>
      <c r="L13" s="606" t="s">
        <v>303</v>
      </c>
      <c r="M13" s="606"/>
      <c r="N13" s="606"/>
      <c r="O13" s="606"/>
      <c r="P13" s="606"/>
    </row>
    <row r="14" spans="1:16" ht="78" customHeight="1" x14ac:dyDescent="0.25">
      <c r="A14" s="605"/>
      <c r="B14" s="605"/>
      <c r="C14" s="381" t="s">
        <v>408</v>
      </c>
      <c r="D14" s="605"/>
      <c r="E14" s="605"/>
      <c r="F14" s="382" t="s">
        <v>409</v>
      </c>
      <c r="G14" s="382" t="s">
        <v>410</v>
      </c>
      <c r="H14" s="382" t="s">
        <v>411</v>
      </c>
      <c r="I14" s="382" t="s">
        <v>412</v>
      </c>
      <c r="J14" s="382" t="s">
        <v>413</v>
      </c>
      <c r="K14" s="382" t="s">
        <v>414</v>
      </c>
      <c r="L14" s="382" t="s">
        <v>415</v>
      </c>
      <c r="M14" s="382" t="s">
        <v>411</v>
      </c>
      <c r="N14" s="382" t="s">
        <v>416</v>
      </c>
      <c r="O14" s="382" t="s">
        <v>413</v>
      </c>
      <c r="P14" s="382" t="s">
        <v>417</v>
      </c>
    </row>
    <row r="15" spans="1:16" ht="28.5" x14ac:dyDescent="0.25">
      <c r="A15" s="383" t="s">
        <v>418</v>
      </c>
      <c r="B15" s="384"/>
      <c r="C15" s="385" t="s">
        <v>137</v>
      </c>
      <c r="D15" s="385"/>
      <c r="E15" s="385"/>
      <c r="F15" s="386"/>
      <c r="G15" s="386"/>
      <c r="H15" s="386"/>
      <c r="I15" s="386"/>
      <c r="J15" s="386"/>
      <c r="K15" s="386"/>
      <c r="L15" s="386"/>
      <c r="M15" s="386"/>
      <c r="N15" s="386"/>
      <c r="O15" s="386"/>
      <c r="P15" s="386"/>
    </row>
    <row r="16" spans="1:16" ht="15.75" x14ac:dyDescent="0.25">
      <c r="A16" s="11" t="s">
        <v>6</v>
      </c>
      <c r="B16" s="12" t="s">
        <v>9</v>
      </c>
      <c r="C16" s="13" t="s">
        <v>259</v>
      </c>
      <c r="D16" s="12" t="s">
        <v>117</v>
      </c>
      <c r="E16" s="14">
        <v>1</v>
      </c>
      <c r="F16" s="387"/>
      <c r="G16" s="387"/>
      <c r="H16" s="387"/>
      <c r="I16" s="387"/>
      <c r="J16" s="387"/>
      <c r="K16" s="387"/>
      <c r="L16" s="387"/>
      <c r="M16" s="387"/>
      <c r="N16" s="387"/>
      <c r="O16" s="387"/>
      <c r="P16" s="387"/>
    </row>
    <row r="17" spans="1:16" ht="30" x14ac:dyDescent="0.25">
      <c r="A17" s="11" t="s">
        <v>11</v>
      </c>
      <c r="B17" s="12" t="s">
        <v>9</v>
      </c>
      <c r="C17" s="13" t="s">
        <v>260</v>
      </c>
      <c r="D17" s="12" t="s">
        <v>15</v>
      </c>
      <c r="E17" s="14">
        <v>50.4</v>
      </c>
      <c r="F17" s="387"/>
      <c r="G17" s="387"/>
      <c r="H17" s="387"/>
      <c r="I17" s="387"/>
      <c r="J17" s="387"/>
      <c r="K17" s="387"/>
      <c r="L17" s="387"/>
      <c r="M17" s="387"/>
      <c r="N17" s="387"/>
      <c r="O17" s="387"/>
      <c r="P17" s="387"/>
    </row>
    <row r="18" spans="1:16" ht="15.75" x14ac:dyDescent="0.25">
      <c r="A18" s="11" t="s">
        <v>13</v>
      </c>
      <c r="B18" s="12" t="s">
        <v>9</v>
      </c>
      <c r="C18" s="13" t="s">
        <v>139</v>
      </c>
      <c r="D18" s="12" t="s">
        <v>15</v>
      </c>
      <c r="E18" s="14">
        <v>50.4</v>
      </c>
      <c r="F18" s="387"/>
      <c r="G18" s="387"/>
      <c r="H18" s="387"/>
      <c r="I18" s="387"/>
      <c r="J18" s="387"/>
      <c r="K18" s="387"/>
      <c r="L18" s="387"/>
      <c r="M18" s="387"/>
      <c r="N18" s="387"/>
      <c r="O18" s="387"/>
      <c r="P18" s="387"/>
    </row>
    <row r="19" spans="1:16" ht="75" x14ac:dyDescent="0.25">
      <c r="A19" s="11" t="s">
        <v>16</v>
      </c>
      <c r="B19" s="12" t="s">
        <v>10</v>
      </c>
      <c r="C19" s="13" t="s">
        <v>261</v>
      </c>
      <c r="D19" s="12" t="s">
        <v>15</v>
      </c>
      <c r="E19" s="14">
        <v>50.4</v>
      </c>
      <c r="F19" s="387"/>
      <c r="G19" s="387"/>
      <c r="H19" s="387"/>
      <c r="I19" s="387"/>
      <c r="J19" s="387"/>
      <c r="K19" s="387"/>
      <c r="L19" s="387"/>
      <c r="M19" s="387"/>
      <c r="N19" s="387"/>
      <c r="O19" s="387"/>
      <c r="P19" s="387"/>
    </row>
    <row r="20" spans="1:16" ht="75" x14ac:dyDescent="0.25">
      <c r="A20" s="11" t="s">
        <v>419</v>
      </c>
      <c r="B20" s="12" t="s">
        <v>9</v>
      </c>
      <c r="C20" s="13" t="s">
        <v>140</v>
      </c>
      <c r="D20" s="12" t="s">
        <v>15</v>
      </c>
      <c r="E20" s="14">
        <v>50.4</v>
      </c>
      <c r="F20" s="387"/>
      <c r="G20" s="387"/>
      <c r="H20" s="387"/>
      <c r="I20" s="387"/>
      <c r="J20" s="387"/>
      <c r="K20" s="387"/>
      <c r="L20" s="387"/>
      <c r="M20" s="387"/>
      <c r="N20" s="387"/>
      <c r="O20" s="387"/>
      <c r="P20" s="387"/>
    </row>
    <row r="21" spans="1:16" ht="30" x14ac:dyDescent="0.25">
      <c r="A21" s="11" t="s">
        <v>420</v>
      </c>
      <c r="B21" s="12" t="s">
        <v>9</v>
      </c>
      <c r="C21" s="13" t="s">
        <v>141</v>
      </c>
      <c r="D21" s="12" t="s">
        <v>15</v>
      </c>
      <c r="E21" s="18">
        <v>50.4</v>
      </c>
      <c r="F21" s="387"/>
      <c r="G21" s="387"/>
      <c r="H21" s="387"/>
      <c r="I21" s="387"/>
      <c r="J21" s="387"/>
      <c r="K21" s="387"/>
      <c r="L21" s="387"/>
      <c r="M21" s="387"/>
      <c r="N21" s="387"/>
      <c r="O21" s="387"/>
      <c r="P21" s="387"/>
    </row>
    <row r="22" spans="1:16" ht="30" x14ac:dyDescent="0.25">
      <c r="A22" s="11" t="s">
        <v>421</v>
      </c>
      <c r="B22" s="12" t="s">
        <v>9</v>
      </c>
      <c r="C22" s="13" t="s">
        <v>116</v>
      </c>
      <c r="D22" s="12" t="s">
        <v>203</v>
      </c>
      <c r="E22" s="14">
        <v>65.81</v>
      </c>
      <c r="F22" s="387"/>
      <c r="G22" s="387"/>
      <c r="H22" s="387"/>
      <c r="I22" s="387"/>
      <c r="J22" s="387"/>
      <c r="K22" s="387"/>
      <c r="L22" s="387"/>
      <c r="M22" s="387"/>
      <c r="N22" s="387"/>
      <c r="O22" s="387"/>
      <c r="P22" s="387"/>
    </row>
    <row r="23" spans="1:16" ht="15.75" x14ac:dyDescent="0.25">
      <c r="A23" s="11" t="s">
        <v>422</v>
      </c>
      <c r="B23" s="12" t="s">
        <v>9</v>
      </c>
      <c r="C23" s="13" t="s">
        <v>118</v>
      </c>
      <c r="D23" s="12" t="s">
        <v>117</v>
      </c>
      <c r="E23" s="14">
        <v>1</v>
      </c>
      <c r="F23" s="387"/>
      <c r="G23" s="387"/>
      <c r="H23" s="387"/>
      <c r="I23" s="387"/>
      <c r="J23" s="387"/>
      <c r="K23" s="387"/>
      <c r="L23" s="387"/>
      <c r="M23" s="387"/>
      <c r="N23" s="387"/>
      <c r="O23" s="387"/>
      <c r="P23" s="387"/>
    </row>
    <row r="24" spans="1:16" ht="30" x14ac:dyDescent="0.25">
      <c r="A24" s="11" t="s">
        <v>423</v>
      </c>
      <c r="B24" s="12" t="s">
        <v>9</v>
      </c>
      <c r="C24" s="13" t="s">
        <v>138</v>
      </c>
      <c r="D24" s="12" t="s">
        <v>117</v>
      </c>
      <c r="E24" s="14">
        <v>2</v>
      </c>
      <c r="F24" s="387"/>
      <c r="G24" s="387"/>
      <c r="H24" s="387"/>
      <c r="I24" s="387"/>
      <c r="J24" s="387"/>
      <c r="K24" s="387"/>
      <c r="L24" s="387"/>
      <c r="M24" s="387"/>
      <c r="N24" s="387"/>
      <c r="O24" s="387"/>
      <c r="P24" s="387"/>
    </row>
    <row r="25" spans="1:16" ht="60" x14ac:dyDescent="0.25">
      <c r="A25" s="11" t="s">
        <v>424</v>
      </c>
      <c r="B25" s="12" t="s">
        <v>9</v>
      </c>
      <c r="C25" s="13" t="s">
        <v>248</v>
      </c>
      <c r="D25" s="12" t="s">
        <v>117</v>
      </c>
      <c r="E25" s="14">
        <v>2</v>
      </c>
      <c r="F25" s="387"/>
      <c r="G25" s="387"/>
      <c r="H25" s="387"/>
      <c r="I25" s="387"/>
      <c r="J25" s="387"/>
      <c r="K25" s="387"/>
      <c r="L25" s="387"/>
      <c r="M25" s="387"/>
      <c r="N25" s="387"/>
      <c r="O25" s="387"/>
      <c r="P25" s="387"/>
    </row>
    <row r="26" spans="1:16" ht="45" x14ac:dyDescent="0.25">
      <c r="A26" s="11" t="s">
        <v>425</v>
      </c>
      <c r="B26" s="12" t="s">
        <v>9</v>
      </c>
      <c r="C26" s="13" t="s">
        <v>119</v>
      </c>
      <c r="D26" s="12" t="s">
        <v>62</v>
      </c>
      <c r="E26" s="14">
        <v>5</v>
      </c>
      <c r="F26" s="387"/>
      <c r="G26" s="387"/>
      <c r="H26" s="387"/>
      <c r="I26" s="387"/>
      <c r="J26" s="387"/>
      <c r="K26" s="387"/>
      <c r="L26" s="387"/>
      <c r="M26" s="387"/>
      <c r="N26" s="387"/>
      <c r="O26" s="387"/>
      <c r="P26" s="387"/>
    </row>
    <row r="27" spans="1:16" ht="15.75" x14ac:dyDescent="0.25">
      <c r="A27" s="11" t="s">
        <v>426</v>
      </c>
      <c r="B27" s="16" t="s">
        <v>9</v>
      </c>
      <c r="C27" s="17" t="s">
        <v>192</v>
      </c>
      <c r="D27" s="16" t="s">
        <v>191</v>
      </c>
      <c r="E27" s="18">
        <v>2</v>
      </c>
      <c r="F27" s="387"/>
      <c r="G27" s="387"/>
      <c r="H27" s="387"/>
      <c r="I27" s="387"/>
      <c r="J27" s="387"/>
      <c r="K27" s="387"/>
      <c r="L27" s="387"/>
      <c r="M27" s="387"/>
      <c r="N27" s="387"/>
      <c r="O27" s="387"/>
      <c r="P27" s="387"/>
    </row>
    <row r="28" spans="1:16" ht="15.75" x14ac:dyDescent="0.25">
      <c r="A28" s="388" t="s">
        <v>427</v>
      </c>
      <c r="B28" s="389"/>
      <c r="C28" s="390" t="s">
        <v>18</v>
      </c>
      <c r="D28" s="390"/>
      <c r="E28" s="390"/>
      <c r="F28" s="391"/>
      <c r="G28" s="391"/>
      <c r="H28" s="391"/>
      <c r="I28" s="391"/>
      <c r="J28" s="391"/>
      <c r="K28" s="391"/>
      <c r="L28" s="391"/>
      <c r="M28" s="391"/>
      <c r="N28" s="391"/>
      <c r="O28" s="391"/>
      <c r="P28" s="391"/>
    </row>
    <row r="29" spans="1:16" ht="15.75" x14ac:dyDescent="0.25">
      <c r="A29" s="11" t="s">
        <v>36</v>
      </c>
      <c r="B29" s="12" t="s">
        <v>7</v>
      </c>
      <c r="C29" s="13" t="s">
        <v>19</v>
      </c>
      <c r="D29" s="12" t="s">
        <v>62</v>
      </c>
      <c r="E29" s="14">
        <v>29</v>
      </c>
      <c r="F29" s="387"/>
      <c r="G29" s="387"/>
      <c r="H29" s="387"/>
      <c r="I29" s="387"/>
      <c r="J29" s="387"/>
      <c r="K29" s="387"/>
      <c r="L29" s="387"/>
      <c r="M29" s="387"/>
      <c r="N29" s="387"/>
      <c r="O29" s="387"/>
      <c r="P29" s="387"/>
    </row>
    <row r="30" spans="1:16" ht="15.75" x14ac:dyDescent="0.25">
      <c r="A30" s="11" t="s">
        <v>177</v>
      </c>
      <c r="B30" s="12" t="s">
        <v>7</v>
      </c>
      <c r="C30" s="13" t="s">
        <v>20</v>
      </c>
      <c r="D30" s="12" t="s">
        <v>62</v>
      </c>
      <c r="E30" s="14">
        <v>3</v>
      </c>
      <c r="F30" s="387"/>
      <c r="G30" s="387"/>
      <c r="H30" s="387"/>
      <c r="I30" s="387"/>
      <c r="J30" s="387"/>
      <c r="K30" s="387"/>
      <c r="L30" s="387"/>
      <c r="M30" s="387"/>
      <c r="N30" s="387"/>
      <c r="O30" s="387"/>
      <c r="P30" s="387"/>
    </row>
    <row r="31" spans="1:16" ht="30" x14ac:dyDescent="0.25">
      <c r="A31" s="11" t="s">
        <v>428</v>
      </c>
      <c r="B31" s="12" t="s">
        <v>25</v>
      </c>
      <c r="C31" s="13" t="s">
        <v>175</v>
      </c>
      <c r="D31" s="12" t="s">
        <v>117</v>
      </c>
      <c r="E31" s="14">
        <v>1</v>
      </c>
      <c r="F31" s="387"/>
      <c r="G31" s="387"/>
      <c r="H31" s="387"/>
      <c r="I31" s="387"/>
      <c r="J31" s="387"/>
      <c r="K31" s="387"/>
      <c r="L31" s="387"/>
      <c r="M31" s="387"/>
      <c r="N31" s="387"/>
      <c r="O31" s="387"/>
      <c r="P31" s="387"/>
    </row>
    <row r="32" spans="1:16" ht="30" x14ac:dyDescent="0.25">
      <c r="A32" s="11" t="s">
        <v>429</v>
      </c>
      <c r="B32" s="12" t="s">
        <v>7</v>
      </c>
      <c r="C32" s="13" t="s">
        <v>21</v>
      </c>
      <c r="D32" s="12" t="s">
        <v>15</v>
      </c>
      <c r="E32" s="14">
        <v>206.8</v>
      </c>
      <c r="F32" s="387"/>
      <c r="G32" s="387"/>
      <c r="H32" s="387"/>
      <c r="I32" s="387"/>
      <c r="J32" s="387"/>
      <c r="K32" s="387"/>
      <c r="L32" s="387"/>
      <c r="M32" s="387"/>
      <c r="N32" s="387"/>
      <c r="O32" s="387"/>
      <c r="P32" s="387"/>
    </row>
    <row r="33" spans="1:16" ht="15.75" x14ac:dyDescent="0.25">
      <c r="A33" s="11" t="s">
        <v>430</v>
      </c>
      <c r="B33" s="12" t="s">
        <v>7</v>
      </c>
      <c r="C33" s="13" t="s">
        <v>22</v>
      </c>
      <c r="D33" s="12" t="s">
        <v>15</v>
      </c>
      <c r="E33" s="14">
        <v>33.1</v>
      </c>
      <c r="F33" s="387"/>
      <c r="G33" s="387"/>
      <c r="H33" s="387"/>
      <c r="I33" s="387"/>
      <c r="J33" s="387"/>
      <c r="K33" s="387"/>
      <c r="L33" s="387"/>
      <c r="M33" s="387"/>
      <c r="N33" s="387"/>
      <c r="O33" s="387"/>
      <c r="P33" s="387"/>
    </row>
    <row r="34" spans="1:16" ht="15.75" x14ac:dyDescent="0.25">
      <c r="A34" s="11" t="s">
        <v>431</v>
      </c>
      <c r="B34" s="12" t="s">
        <v>25</v>
      </c>
      <c r="C34" s="13" t="s">
        <v>26</v>
      </c>
      <c r="D34" s="12" t="s">
        <v>62</v>
      </c>
      <c r="E34" s="14">
        <v>29</v>
      </c>
      <c r="F34" s="387"/>
      <c r="G34" s="387"/>
      <c r="H34" s="387"/>
      <c r="I34" s="387"/>
      <c r="J34" s="387"/>
      <c r="K34" s="387"/>
      <c r="L34" s="387"/>
      <c r="M34" s="387"/>
      <c r="N34" s="387"/>
      <c r="O34" s="387"/>
      <c r="P34" s="387"/>
    </row>
    <row r="35" spans="1:16" ht="45" x14ac:dyDescent="0.25">
      <c r="A35" s="11" t="s">
        <v>432</v>
      </c>
      <c r="B35" s="12" t="s">
        <v>25</v>
      </c>
      <c r="C35" s="13" t="s">
        <v>120</v>
      </c>
      <c r="D35" s="12" t="s">
        <v>62</v>
      </c>
      <c r="E35" s="14">
        <v>6</v>
      </c>
      <c r="F35" s="387"/>
      <c r="G35" s="387"/>
      <c r="H35" s="387"/>
      <c r="I35" s="387"/>
      <c r="J35" s="387"/>
      <c r="K35" s="387"/>
      <c r="L35" s="387"/>
      <c r="M35" s="387"/>
      <c r="N35" s="387"/>
      <c r="O35" s="387"/>
      <c r="P35" s="387"/>
    </row>
    <row r="36" spans="1:16" ht="45" x14ac:dyDescent="0.25">
      <c r="A36" s="11" t="s">
        <v>433</v>
      </c>
      <c r="B36" s="12" t="s">
        <v>25</v>
      </c>
      <c r="C36" s="13" t="s">
        <v>121</v>
      </c>
      <c r="D36" s="12" t="s">
        <v>62</v>
      </c>
      <c r="E36" s="14">
        <v>3</v>
      </c>
      <c r="F36" s="387"/>
      <c r="G36" s="387"/>
      <c r="H36" s="387"/>
      <c r="I36" s="387"/>
      <c r="J36" s="387"/>
      <c r="K36" s="387"/>
      <c r="L36" s="387"/>
      <c r="M36" s="387"/>
      <c r="N36" s="387"/>
      <c r="O36" s="387"/>
      <c r="P36" s="387"/>
    </row>
    <row r="37" spans="1:16" ht="45" x14ac:dyDescent="0.25">
      <c r="A37" s="11" t="s">
        <v>434</v>
      </c>
      <c r="B37" s="12" t="s">
        <v>25</v>
      </c>
      <c r="C37" s="13" t="s">
        <v>122</v>
      </c>
      <c r="D37" s="12" t="s">
        <v>62</v>
      </c>
      <c r="E37" s="14">
        <v>1</v>
      </c>
      <c r="F37" s="387"/>
      <c r="G37" s="387"/>
      <c r="H37" s="387"/>
      <c r="I37" s="387"/>
      <c r="J37" s="387"/>
      <c r="K37" s="387"/>
      <c r="L37" s="387"/>
      <c r="M37" s="387"/>
      <c r="N37" s="387"/>
      <c r="O37" s="387"/>
      <c r="P37" s="387"/>
    </row>
    <row r="38" spans="1:16" ht="45" x14ac:dyDescent="0.25">
      <c r="A38" s="11" t="s">
        <v>435</v>
      </c>
      <c r="B38" s="12" t="s">
        <v>25</v>
      </c>
      <c r="C38" s="13" t="s">
        <v>123</v>
      </c>
      <c r="D38" s="12" t="s">
        <v>62</v>
      </c>
      <c r="E38" s="14">
        <v>2</v>
      </c>
      <c r="F38" s="387"/>
      <c r="G38" s="387"/>
      <c r="H38" s="387"/>
      <c r="I38" s="387"/>
      <c r="J38" s="387"/>
      <c r="K38" s="387"/>
      <c r="L38" s="387"/>
      <c r="M38" s="387"/>
      <c r="N38" s="387"/>
      <c r="O38" s="387"/>
      <c r="P38" s="387"/>
    </row>
    <row r="39" spans="1:16" ht="45" x14ac:dyDescent="0.25">
      <c r="A39" s="11" t="s">
        <v>436</v>
      </c>
      <c r="B39" s="12" t="s">
        <v>25</v>
      </c>
      <c r="C39" s="13" t="s">
        <v>124</v>
      </c>
      <c r="D39" s="12" t="s">
        <v>62</v>
      </c>
      <c r="E39" s="14">
        <v>7</v>
      </c>
      <c r="F39" s="387"/>
      <c r="G39" s="387"/>
      <c r="H39" s="387"/>
      <c r="I39" s="387"/>
      <c r="J39" s="387"/>
      <c r="K39" s="387"/>
      <c r="L39" s="387"/>
      <c r="M39" s="387"/>
      <c r="N39" s="387"/>
      <c r="O39" s="387"/>
      <c r="P39" s="387"/>
    </row>
    <row r="40" spans="1:16" ht="45" x14ac:dyDescent="0.25">
      <c r="A40" s="11" t="s">
        <v>437</v>
      </c>
      <c r="B40" s="12" t="s">
        <v>25</v>
      </c>
      <c r="C40" s="13" t="s">
        <v>125</v>
      </c>
      <c r="D40" s="12" t="s">
        <v>62</v>
      </c>
      <c r="E40" s="14">
        <v>10</v>
      </c>
      <c r="F40" s="387"/>
      <c r="G40" s="387"/>
      <c r="H40" s="387"/>
      <c r="I40" s="387"/>
      <c r="J40" s="387"/>
      <c r="K40" s="387"/>
      <c r="L40" s="387"/>
      <c r="M40" s="387"/>
      <c r="N40" s="387"/>
      <c r="O40" s="387"/>
      <c r="P40" s="387"/>
    </row>
    <row r="41" spans="1:16" ht="75" x14ac:dyDescent="0.25">
      <c r="A41" s="11" t="s">
        <v>438</v>
      </c>
      <c r="B41" s="12" t="s">
        <v>25</v>
      </c>
      <c r="C41" s="13" t="s">
        <v>254</v>
      </c>
      <c r="D41" s="12" t="s">
        <v>62</v>
      </c>
      <c r="E41" s="18">
        <v>2</v>
      </c>
      <c r="F41" s="387"/>
      <c r="G41" s="387"/>
      <c r="H41" s="387"/>
      <c r="I41" s="387"/>
      <c r="J41" s="387"/>
      <c r="K41" s="387"/>
      <c r="L41" s="387"/>
      <c r="M41" s="387"/>
      <c r="N41" s="387"/>
      <c r="O41" s="387"/>
      <c r="P41" s="387"/>
    </row>
    <row r="42" spans="1:16" ht="30" x14ac:dyDescent="0.25">
      <c r="A42" s="11" t="s">
        <v>439</v>
      </c>
      <c r="B42" s="12" t="s">
        <v>25</v>
      </c>
      <c r="C42" s="13" t="s">
        <v>176</v>
      </c>
      <c r="D42" s="12" t="s">
        <v>62</v>
      </c>
      <c r="E42" s="14">
        <v>2</v>
      </c>
      <c r="F42" s="387"/>
      <c r="G42" s="387"/>
      <c r="H42" s="387"/>
      <c r="I42" s="387"/>
      <c r="J42" s="387"/>
      <c r="K42" s="387"/>
      <c r="L42" s="387"/>
      <c r="M42" s="387"/>
      <c r="N42" s="387"/>
      <c r="O42" s="387"/>
      <c r="P42" s="387"/>
    </row>
    <row r="43" spans="1:16" ht="45" x14ac:dyDescent="0.25">
      <c r="A43" s="11" t="s">
        <v>440</v>
      </c>
      <c r="B43" s="12" t="s">
        <v>25</v>
      </c>
      <c r="C43" s="13" t="s">
        <v>126</v>
      </c>
      <c r="D43" s="12" t="s">
        <v>62</v>
      </c>
      <c r="E43" s="14">
        <v>2</v>
      </c>
      <c r="F43" s="387"/>
      <c r="G43" s="387"/>
      <c r="H43" s="387"/>
      <c r="I43" s="387"/>
      <c r="J43" s="387"/>
      <c r="K43" s="387"/>
      <c r="L43" s="387"/>
      <c r="M43" s="387"/>
      <c r="N43" s="387"/>
      <c r="O43" s="387"/>
      <c r="P43" s="387"/>
    </row>
    <row r="44" spans="1:16" ht="30" x14ac:dyDescent="0.25">
      <c r="A44" s="11" t="s">
        <v>441</v>
      </c>
      <c r="B44" s="12" t="s">
        <v>25</v>
      </c>
      <c r="C44" s="13" t="s">
        <v>249</v>
      </c>
      <c r="D44" s="12" t="s">
        <v>62</v>
      </c>
      <c r="E44" s="14">
        <v>2</v>
      </c>
      <c r="F44" s="387"/>
      <c r="G44" s="387"/>
      <c r="H44" s="387"/>
      <c r="I44" s="387"/>
      <c r="J44" s="387"/>
      <c r="K44" s="387"/>
      <c r="L44" s="387"/>
      <c r="M44" s="387"/>
      <c r="N44" s="387"/>
      <c r="O44" s="387"/>
      <c r="P44" s="387"/>
    </row>
    <row r="45" spans="1:16" ht="15.75" x14ac:dyDescent="0.25">
      <c r="A45" s="11" t="s">
        <v>442</v>
      </c>
      <c r="B45" s="12" t="s">
        <v>25</v>
      </c>
      <c r="C45" s="13" t="s">
        <v>111</v>
      </c>
      <c r="D45" s="12" t="s">
        <v>15</v>
      </c>
      <c r="E45" s="14">
        <v>206.8</v>
      </c>
      <c r="F45" s="387"/>
      <c r="G45" s="387"/>
      <c r="H45" s="387"/>
      <c r="I45" s="387"/>
      <c r="J45" s="387"/>
      <c r="K45" s="387"/>
      <c r="L45" s="387"/>
      <c r="M45" s="387"/>
      <c r="N45" s="387"/>
      <c r="O45" s="387"/>
      <c r="P45" s="387"/>
    </row>
    <row r="46" spans="1:16" ht="30" x14ac:dyDescent="0.25">
      <c r="A46" s="11" t="s">
        <v>443</v>
      </c>
      <c r="B46" s="12" t="s">
        <v>25</v>
      </c>
      <c r="C46" s="13" t="s">
        <v>262</v>
      </c>
      <c r="D46" s="12" t="s">
        <v>15</v>
      </c>
      <c r="E46" s="18">
        <v>33.1</v>
      </c>
      <c r="F46" s="387"/>
      <c r="G46" s="387"/>
      <c r="H46" s="387"/>
      <c r="I46" s="387"/>
      <c r="J46" s="387"/>
      <c r="K46" s="387"/>
      <c r="L46" s="387"/>
      <c r="M46" s="387"/>
      <c r="N46" s="387"/>
      <c r="O46" s="387"/>
      <c r="P46" s="387"/>
    </row>
    <row r="47" spans="1:16" ht="60" x14ac:dyDescent="0.25">
      <c r="A47" s="11" t="s">
        <v>444</v>
      </c>
      <c r="B47" s="12" t="s">
        <v>24</v>
      </c>
      <c r="C47" s="13" t="s">
        <v>27</v>
      </c>
      <c r="D47" s="12" t="s">
        <v>15</v>
      </c>
      <c r="E47" s="14">
        <v>164.9</v>
      </c>
      <c r="F47" s="387"/>
      <c r="G47" s="387"/>
      <c r="H47" s="387"/>
      <c r="I47" s="387"/>
      <c r="J47" s="387"/>
      <c r="K47" s="387"/>
      <c r="L47" s="387"/>
      <c r="M47" s="387"/>
      <c r="N47" s="387"/>
      <c r="O47" s="387"/>
      <c r="P47" s="387"/>
    </row>
    <row r="48" spans="1:16" ht="15.75" x14ac:dyDescent="0.25">
      <c r="A48" s="388" t="s">
        <v>37</v>
      </c>
      <c r="B48" s="389"/>
      <c r="C48" s="390" t="s">
        <v>28</v>
      </c>
      <c r="D48" s="390"/>
      <c r="E48" s="390"/>
      <c r="F48" s="391"/>
      <c r="G48" s="391"/>
      <c r="H48" s="391"/>
      <c r="I48" s="391"/>
      <c r="J48" s="391"/>
      <c r="K48" s="391"/>
      <c r="L48" s="391"/>
      <c r="M48" s="391"/>
      <c r="N48" s="391"/>
      <c r="O48" s="391"/>
      <c r="P48" s="391"/>
    </row>
    <row r="49" spans="1:16" ht="30" x14ac:dyDescent="0.25">
      <c r="A49" s="11" t="s">
        <v>38</v>
      </c>
      <c r="B49" s="12" t="s">
        <v>7</v>
      </c>
      <c r="C49" s="13" t="s">
        <v>255</v>
      </c>
      <c r="D49" s="12" t="s">
        <v>203</v>
      </c>
      <c r="E49" s="18">
        <v>283.19</v>
      </c>
      <c r="F49" s="387"/>
      <c r="G49" s="387"/>
      <c r="H49" s="387"/>
      <c r="I49" s="387"/>
      <c r="J49" s="387"/>
      <c r="K49" s="387"/>
      <c r="L49" s="387"/>
      <c r="M49" s="387"/>
      <c r="N49" s="387"/>
      <c r="O49" s="387"/>
      <c r="P49" s="387"/>
    </row>
    <row r="50" spans="1:16" ht="30" x14ac:dyDescent="0.25">
      <c r="A50" s="11" t="s">
        <v>43</v>
      </c>
      <c r="B50" s="19" t="s">
        <v>7</v>
      </c>
      <c r="C50" s="13" t="s">
        <v>189</v>
      </c>
      <c r="D50" s="12" t="s">
        <v>203</v>
      </c>
      <c r="E50" s="21">
        <v>102</v>
      </c>
      <c r="F50" s="387"/>
      <c r="G50" s="387"/>
      <c r="H50" s="387"/>
      <c r="I50" s="387"/>
      <c r="J50" s="387"/>
      <c r="K50" s="387"/>
      <c r="L50" s="387"/>
      <c r="M50" s="387"/>
      <c r="N50" s="387"/>
      <c r="O50" s="387"/>
      <c r="P50" s="387"/>
    </row>
    <row r="51" spans="1:16" ht="45" x14ac:dyDescent="0.25">
      <c r="A51" s="11" t="s">
        <v>47</v>
      </c>
      <c r="B51" s="19" t="s">
        <v>7</v>
      </c>
      <c r="C51" s="17" t="s">
        <v>250</v>
      </c>
      <c r="D51" s="12" t="s">
        <v>117</v>
      </c>
      <c r="E51" s="21">
        <v>2</v>
      </c>
      <c r="F51" s="387"/>
      <c r="G51" s="387"/>
      <c r="H51" s="387"/>
      <c r="I51" s="387"/>
      <c r="J51" s="387"/>
      <c r="K51" s="387"/>
      <c r="L51" s="387"/>
      <c r="M51" s="387"/>
      <c r="N51" s="387"/>
      <c r="O51" s="387"/>
      <c r="P51" s="387"/>
    </row>
    <row r="52" spans="1:16" ht="45" x14ac:dyDescent="0.25">
      <c r="A52" s="11" t="s">
        <v>53</v>
      </c>
      <c r="B52" s="19" t="s">
        <v>7</v>
      </c>
      <c r="C52" s="17" t="s">
        <v>190</v>
      </c>
      <c r="D52" s="12" t="s">
        <v>117</v>
      </c>
      <c r="E52" s="21">
        <v>1</v>
      </c>
      <c r="F52" s="387"/>
      <c r="G52" s="387"/>
      <c r="H52" s="387"/>
      <c r="I52" s="387"/>
      <c r="J52" s="387"/>
      <c r="K52" s="387"/>
      <c r="L52" s="387"/>
      <c r="M52" s="387"/>
      <c r="N52" s="387"/>
      <c r="O52" s="387"/>
      <c r="P52" s="387"/>
    </row>
    <row r="53" spans="1:16" ht="15.75" x14ac:dyDescent="0.25">
      <c r="A53" s="11" t="s">
        <v>55</v>
      </c>
      <c r="B53" s="12" t="s">
        <v>9</v>
      </c>
      <c r="C53" s="13" t="s">
        <v>29</v>
      </c>
      <c r="D53" s="12" t="s">
        <v>15</v>
      </c>
      <c r="E53" s="18">
        <v>87.9</v>
      </c>
      <c r="F53" s="387"/>
      <c r="G53" s="387"/>
      <c r="H53" s="387"/>
      <c r="I53" s="387"/>
      <c r="J53" s="387"/>
      <c r="K53" s="387"/>
      <c r="L53" s="387"/>
      <c r="M53" s="387"/>
      <c r="N53" s="387"/>
      <c r="O53" s="387"/>
      <c r="P53" s="387"/>
    </row>
    <row r="54" spans="1:16" ht="60" x14ac:dyDescent="0.25">
      <c r="A54" s="11" t="s">
        <v>94</v>
      </c>
      <c r="B54" s="12" t="s">
        <v>12</v>
      </c>
      <c r="C54" s="13" t="s">
        <v>127</v>
      </c>
      <c r="D54" s="12" t="s">
        <v>15</v>
      </c>
      <c r="E54" s="14">
        <v>100</v>
      </c>
      <c r="F54" s="387"/>
      <c r="G54" s="387"/>
      <c r="H54" s="387"/>
      <c r="I54" s="387"/>
      <c r="J54" s="387"/>
      <c r="K54" s="387"/>
      <c r="L54" s="387"/>
      <c r="M54" s="387"/>
      <c r="N54" s="387"/>
      <c r="O54" s="387"/>
      <c r="P54" s="387"/>
    </row>
    <row r="55" spans="1:16" ht="75" x14ac:dyDescent="0.25">
      <c r="A55" s="11" t="s">
        <v>95</v>
      </c>
      <c r="B55" s="12" t="s">
        <v>9</v>
      </c>
      <c r="C55" s="13" t="s">
        <v>256</v>
      </c>
      <c r="D55" s="12" t="s">
        <v>203</v>
      </c>
      <c r="E55" s="18">
        <v>1087.3</v>
      </c>
      <c r="F55" s="387"/>
      <c r="G55" s="387"/>
      <c r="H55" s="387"/>
      <c r="I55" s="387"/>
      <c r="J55" s="387"/>
      <c r="K55" s="387"/>
      <c r="L55" s="387"/>
      <c r="M55" s="387"/>
      <c r="N55" s="387"/>
      <c r="O55" s="387"/>
      <c r="P55" s="387"/>
    </row>
    <row r="56" spans="1:16" ht="93" x14ac:dyDescent="0.25">
      <c r="A56" s="11" t="s">
        <v>96</v>
      </c>
      <c r="B56" s="12" t="s">
        <v>10</v>
      </c>
      <c r="C56" s="13" t="s">
        <v>204</v>
      </c>
      <c r="D56" s="12" t="s">
        <v>203</v>
      </c>
      <c r="E56" s="18">
        <v>1</v>
      </c>
      <c r="F56" s="387"/>
      <c r="G56" s="387"/>
      <c r="H56" s="387"/>
      <c r="I56" s="387"/>
      <c r="J56" s="387"/>
      <c r="K56" s="387"/>
      <c r="L56" s="387"/>
      <c r="M56" s="387"/>
      <c r="N56" s="387"/>
      <c r="O56" s="387"/>
      <c r="P56" s="387"/>
    </row>
    <row r="57" spans="1:16" ht="78" x14ac:dyDescent="0.25">
      <c r="A57" s="11" t="s">
        <v>97</v>
      </c>
      <c r="B57" s="12" t="s">
        <v>10</v>
      </c>
      <c r="C57" s="13" t="s">
        <v>263</v>
      </c>
      <c r="D57" s="12" t="s">
        <v>203</v>
      </c>
      <c r="E57" s="18">
        <v>1086.3</v>
      </c>
      <c r="F57" s="387"/>
      <c r="G57" s="387"/>
      <c r="H57" s="387"/>
      <c r="I57" s="387"/>
      <c r="J57" s="387"/>
      <c r="K57" s="387"/>
      <c r="L57" s="387"/>
      <c r="M57" s="387"/>
      <c r="N57" s="387"/>
      <c r="O57" s="387"/>
      <c r="P57" s="387"/>
    </row>
    <row r="58" spans="1:16" ht="60" x14ac:dyDescent="0.25">
      <c r="A58" s="11" t="s">
        <v>98</v>
      </c>
      <c r="B58" s="12" t="s">
        <v>9</v>
      </c>
      <c r="C58" s="13" t="s">
        <v>128</v>
      </c>
      <c r="D58" s="12" t="s">
        <v>203</v>
      </c>
      <c r="E58" s="18">
        <v>1087.3</v>
      </c>
      <c r="F58" s="387"/>
      <c r="G58" s="387"/>
      <c r="H58" s="387"/>
      <c r="I58" s="387"/>
      <c r="J58" s="387"/>
      <c r="K58" s="387"/>
      <c r="L58" s="387"/>
      <c r="M58" s="387"/>
      <c r="N58" s="387"/>
      <c r="O58" s="387"/>
      <c r="P58" s="387"/>
    </row>
    <row r="59" spans="1:16" ht="60" x14ac:dyDescent="0.25">
      <c r="A59" s="11" t="s">
        <v>99</v>
      </c>
      <c r="B59" s="12" t="s">
        <v>9</v>
      </c>
      <c r="C59" s="13" t="s">
        <v>264</v>
      </c>
      <c r="D59" s="12" t="s">
        <v>203</v>
      </c>
      <c r="E59" s="18">
        <v>1087.3</v>
      </c>
      <c r="F59" s="387"/>
      <c r="G59" s="387"/>
      <c r="H59" s="387"/>
      <c r="I59" s="387"/>
      <c r="J59" s="387"/>
      <c r="K59" s="387"/>
      <c r="L59" s="387"/>
      <c r="M59" s="387"/>
      <c r="N59" s="387"/>
      <c r="O59" s="387"/>
      <c r="P59" s="387"/>
    </row>
    <row r="60" spans="1:16" ht="18" x14ac:dyDescent="0.25">
      <c r="A60" s="11" t="s">
        <v>445</v>
      </c>
      <c r="B60" s="12" t="s">
        <v>9</v>
      </c>
      <c r="C60" s="13" t="s">
        <v>30</v>
      </c>
      <c r="D60" s="12" t="s">
        <v>203</v>
      </c>
      <c r="E60" s="14">
        <v>1441</v>
      </c>
      <c r="F60" s="387"/>
      <c r="G60" s="387"/>
      <c r="H60" s="387"/>
      <c r="I60" s="387"/>
      <c r="J60" s="387"/>
      <c r="K60" s="387"/>
      <c r="L60" s="387"/>
      <c r="M60" s="387"/>
      <c r="N60" s="387"/>
      <c r="O60" s="387"/>
      <c r="P60" s="387"/>
    </row>
    <row r="61" spans="1:16" ht="15.75" x14ac:dyDescent="0.25">
      <c r="A61" s="388" t="s">
        <v>64</v>
      </c>
      <c r="B61" s="389"/>
      <c r="C61" s="390" t="s">
        <v>31</v>
      </c>
      <c r="D61" s="390"/>
      <c r="E61" s="390"/>
      <c r="F61" s="391"/>
      <c r="G61" s="391"/>
      <c r="H61" s="391"/>
      <c r="I61" s="391"/>
      <c r="J61" s="391"/>
      <c r="K61" s="391"/>
      <c r="L61" s="391"/>
      <c r="M61" s="391"/>
      <c r="N61" s="391"/>
      <c r="O61" s="391"/>
      <c r="P61" s="391"/>
    </row>
    <row r="62" spans="1:16" ht="30" x14ac:dyDescent="0.25">
      <c r="A62" s="11" t="s">
        <v>65</v>
      </c>
      <c r="B62" s="12" t="s">
        <v>9</v>
      </c>
      <c r="C62" s="13" t="s">
        <v>142</v>
      </c>
      <c r="D62" s="12" t="s">
        <v>15</v>
      </c>
      <c r="E62" s="14">
        <v>218.4</v>
      </c>
      <c r="F62" s="387"/>
      <c r="G62" s="387"/>
      <c r="H62" s="387"/>
      <c r="I62" s="387"/>
      <c r="J62" s="387"/>
      <c r="K62" s="387"/>
      <c r="L62" s="387"/>
      <c r="M62" s="387"/>
      <c r="N62" s="387"/>
      <c r="O62" s="387"/>
      <c r="P62" s="387"/>
    </row>
    <row r="63" spans="1:16" ht="15.75" x14ac:dyDescent="0.25">
      <c r="A63" s="11" t="s">
        <v>67</v>
      </c>
      <c r="B63" s="12" t="s">
        <v>9</v>
      </c>
      <c r="C63" s="13" t="s">
        <v>32</v>
      </c>
      <c r="D63" s="12" t="s">
        <v>15</v>
      </c>
      <c r="E63" s="14">
        <v>728</v>
      </c>
      <c r="F63" s="387"/>
      <c r="G63" s="387"/>
      <c r="H63" s="387"/>
      <c r="I63" s="387"/>
      <c r="J63" s="387"/>
      <c r="K63" s="387"/>
      <c r="L63" s="387"/>
      <c r="M63" s="387"/>
      <c r="N63" s="387"/>
      <c r="O63" s="387"/>
      <c r="P63" s="387"/>
    </row>
    <row r="64" spans="1:16" ht="75" x14ac:dyDescent="0.25">
      <c r="A64" s="11" t="s">
        <v>102</v>
      </c>
      <c r="B64" s="12" t="s">
        <v>10</v>
      </c>
      <c r="C64" s="13" t="s">
        <v>253</v>
      </c>
      <c r="D64" s="12" t="s">
        <v>15</v>
      </c>
      <c r="E64" s="14">
        <v>728</v>
      </c>
      <c r="F64" s="387"/>
      <c r="G64" s="387"/>
      <c r="H64" s="387"/>
      <c r="I64" s="387"/>
      <c r="J64" s="387"/>
      <c r="K64" s="387"/>
      <c r="L64" s="387"/>
      <c r="M64" s="387"/>
      <c r="N64" s="387"/>
      <c r="O64" s="387"/>
      <c r="P64" s="387"/>
    </row>
    <row r="65" spans="1:16" ht="60" x14ac:dyDescent="0.25">
      <c r="A65" s="11" t="s">
        <v>103</v>
      </c>
      <c r="B65" s="12" t="s">
        <v>9</v>
      </c>
      <c r="C65" s="13" t="s">
        <v>33</v>
      </c>
      <c r="D65" s="12" t="s">
        <v>15</v>
      </c>
      <c r="E65" s="14">
        <v>728</v>
      </c>
      <c r="F65" s="387"/>
      <c r="G65" s="387"/>
      <c r="H65" s="387"/>
      <c r="I65" s="387"/>
      <c r="J65" s="387"/>
      <c r="K65" s="387"/>
      <c r="L65" s="387"/>
      <c r="M65" s="387"/>
      <c r="N65" s="387"/>
      <c r="O65" s="387"/>
      <c r="P65" s="387"/>
    </row>
    <row r="66" spans="1:16" ht="30" x14ac:dyDescent="0.25">
      <c r="A66" s="11" t="s">
        <v>104</v>
      </c>
      <c r="B66" s="12" t="s">
        <v>9</v>
      </c>
      <c r="C66" s="13" t="s">
        <v>34</v>
      </c>
      <c r="D66" s="12" t="s">
        <v>15</v>
      </c>
      <c r="E66" s="14">
        <v>728</v>
      </c>
      <c r="F66" s="387"/>
      <c r="G66" s="387"/>
      <c r="H66" s="387"/>
      <c r="I66" s="387"/>
      <c r="J66" s="387"/>
      <c r="K66" s="387"/>
      <c r="L66" s="387"/>
      <c r="M66" s="387"/>
      <c r="N66" s="387"/>
      <c r="O66" s="387"/>
      <c r="P66" s="387"/>
    </row>
    <row r="67" spans="1:16" ht="28.5" x14ac:dyDescent="0.25">
      <c r="A67" s="388" t="s">
        <v>68</v>
      </c>
      <c r="B67" s="389"/>
      <c r="C67" s="390" t="s">
        <v>172</v>
      </c>
      <c r="D67" s="390"/>
      <c r="E67" s="390"/>
      <c r="F67" s="391"/>
      <c r="G67" s="391"/>
      <c r="H67" s="391"/>
      <c r="I67" s="391"/>
      <c r="J67" s="391"/>
      <c r="K67" s="391"/>
      <c r="L67" s="391"/>
      <c r="M67" s="391"/>
      <c r="N67" s="391"/>
      <c r="O67" s="391"/>
      <c r="P67" s="391"/>
    </row>
    <row r="68" spans="1:16" ht="195" x14ac:dyDescent="0.25">
      <c r="A68" s="11" t="s">
        <v>446</v>
      </c>
      <c r="B68" s="12" t="s">
        <v>9</v>
      </c>
      <c r="C68" s="13" t="s">
        <v>265</v>
      </c>
      <c r="D68" s="12" t="s">
        <v>203</v>
      </c>
      <c r="E68" s="18">
        <v>325.77</v>
      </c>
      <c r="F68" s="387"/>
      <c r="G68" s="387"/>
      <c r="H68" s="387"/>
      <c r="I68" s="387"/>
      <c r="J68" s="387"/>
      <c r="K68" s="387"/>
      <c r="L68" s="387"/>
      <c r="M68" s="387"/>
      <c r="N68" s="387"/>
      <c r="O68" s="387"/>
      <c r="P68" s="387"/>
    </row>
    <row r="69" spans="1:16" ht="45" x14ac:dyDescent="0.25">
      <c r="A69" s="11" t="s">
        <v>69</v>
      </c>
      <c r="B69" s="12" t="s">
        <v>174</v>
      </c>
      <c r="C69" s="13" t="s">
        <v>178</v>
      </c>
      <c r="D69" s="12" t="s">
        <v>203</v>
      </c>
      <c r="E69" s="14">
        <v>50.4</v>
      </c>
      <c r="F69" s="387"/>
      <c r="G69" s="387"/>
      <c r="H69" s="387"/>
      <c r="I69" s="387"/>
      <c r="J69" s="387"/>
      <c r="K69" s="387"/>
      <c r="L69" s="387"/>
      <c r="M69" s="387"/>
      <c r="N69" s="387"/>
      <c r="O69" s="387"/>
      <c r="P69" s="387"/>
    </row>
    <row r="70" spans="1:16" ht="42.75" x14ac:dyDescent="0.25">
      <c r="A70" s="388" t="s">
        <v>73</v>
      </c>
      <c r="B70" s="389"/>
      <c r="C70" s="390" t="s">
        <v>447</v>
      </c>
      <c r="D70" s="390"/>
      <c r="E70" s="390"/>
      <c r="F70" s="391"/>
      <c r="G70" s="391"/>
      <c r="H70" s="391"/>
      <c r="I70" s="391"/>
      <c r="J70" s="391"/>
      <c r="K70" s="391"/>
      <c r="L70" s="391"/>
      <c r="M70" s="391"/>
      <c r="N70" s="391"/>
      <c r="O70" s="391"/>
      <c r="P70" s="391"/>
    </row>
    <row r="71" spans="1:16" ht="30" x14ac:dyDescent="0.25">
      <c r="A71" s="11" t="s">
        <v>75</v>
      </c>
      <c r="B71" s="12" t="s">
        <v>10</v>
      </c>
      <c r="C71" s="13" t="s">
        <v>130</v>
      </c>
      <c r="D71" s="12" t="s">
        <v>203</v>
      </c>
      <c r="E71" s="14">
        <v>108</v>
      </c>
      <c r="F71" s="387"/>
      <c r="G71" s="387"/>
      <c r="H71" s="387"/>
      <c r="I71" s="387"/>
      <c r="J71" s="387"/>
      <c r="K71" s="387"/>
      <c r="L71" s="387"/>
      <c r="M71" s="387"/>
      <c r="N71" s="387"/>
      <c r="O71" s="387"/>
      <c r="P71" s="387"/>
    </row>
    <row r="72" spans="1:16" ht="30" x14ac:dyDescent="0.25">
      <c r="A72" s="11" t="s">
        <v>76</v>
      </c>
      <c r="B72" s="12" t="s">
        <v>10</v>
      </c>
      <c r="C72" s="13" t="s">
        <v>257</v>
      </c>
      <c r="D72" s="12" t="s">
        <v>203</v>
      </c>
      <c r="E72" s="18">
        <v>342.68</v>
      </c>
      <c r="F72" s="387"/>
      <c r="G72" s="387"/>
      <c r="H72" s="387"/>
      <c r="I72" s="387"/>
      <c r="J72" s="387"/>
      <c r="K72" s="387"/>
      <c r="L72" s="387"/>
      <c r="M72" s="387"/>
      <c r="N72" s="387"/>
      <c r="O72" s="387"/>
      <c r="P72" s="387"/>
    </row>
    <row r="73" spans="1:16" ht="30" x14ac:dyDescent="0.25">
      <c r="A73" s="11" t="s">
        <v>448</v>
      </c>
      <c r="B73" s="12" t="s">
        <v>25</v>
      </c>
      <c r="C73" s="13" t="s">
        <v>131</v>
      </c>
      <c r="D73" s="12" t="s">
        <v>15</v>
      </c>
      <c r="E73" s="14">
        <v>48.6</v>
      </c>
      <c r="F73" s="387"/>
      <c r="G73" s="387"/>
      <c r="H73" s="387"/>
      <c r="I73" s="387"/>
      <c r="J73" s="387"/>
      <c r="K73" s="387"/>
      <c r="L73" s="387"/>
      <c r="M73" s="387"/>
      <c r="N73" s="387"/>
      <c r="O73" s="387"/>
      <c r="P73" s="387"/>
    </row>
    <row r="74" spans="1:16" ht="45" x14ac:dyDescent="0.25">
      <c r="A74" s="11" t="s">
        <v>449</v>
      </c>
      <c r="B74" s="12" t="s">
        <v>10</v>
      </c>
      <c r="C74" s="13" t="s">
        <v>251</v>
      </c>
      <c r="D74" s="12" t="s">
        <v>203</v>
      </c>
      <c r="E74" s="14">
        <v>342.68</v>
      </c>
      <c r="F74" s="387"/>
      <c r="G74" s="387"/>
      <c r="H74" s="387"/>
      <c r="I74" s="387"/>
      <c r="J74" s="387"/>
      <c r="K74" s="387"/>
      <c r="L74" s="387"/>
      <c r="M74" s="387"/>
      <c r="N74" s="387"/>
      <c r="O74" s="387"/>
      <c r="P74" s="387"/>
    </row>
    <row r="75" spans="1:16" ht="45" x14ac:dyDescent="0.25">
      <c r="A75" s="11" t="s">
        <v>450</v>
      </c>
      <c r="B75" s="12" t="s">
        <v>10</v>
      </c>
      <c r="C75" s="13" t="s">
        <v>100</v>
      </c>
      <c r="D75" s="12" t="s">
        <v>203</v>
      </c>
      <c r="E75" s="14">
        <v>342.68</v>
      </c>
      <c r="F75" s="387"/>
      <c r="G75" s="387"/>
      <c r="H75" s="387"/>
      <c r="I75" s="387"/>
      <c r="J75" s="387"/>
      <c r="K75" s="387"/>
      <c r="L75" s="387"/>
      <c r="M75" s="387"/>
      <c r="N75" s="387"/>
      <c r="O75" s="387"/>
      <c r="P75" s="387"/>
    </row>
    <row r="76" spans="1:16" ht="75" x14ac:dyDescent="0.25">
      <c r="A76" s="11" t="s">
        <v>451</v>
      </c>
      <c r="B76" s="12" t="s">
        <v>25</v>
      </c>
      <c r="C76" s="13" t="s">
        <v>101</v>
      </c>
      <c r="D76" s="12" t="s">
        <v>8</v>
      </c>
      <c r="E76" s="14">
        <v>2</v>
      </c>
      <c r="F76" s="387"/>
      <c r="G76" s="387"/>
      <c r="H76" s="387"/>
      <c r="I76" s="387"/>
      <c r="J76" s="387"/>
      <c r="K76" s="387"/>
      <c r="L76" s="387"/>
      <c r="M76" s="387"/>
      <c r="N76" s="387"/>
      <c r="O76" s="387"/>
      <c r="P76" s="387"/>
    </row>
    <row r="77" spans="1:16" ht="15.75" x14ac:dyDescent="0.25">
      <c r="A77" s="11" t="s">
        <v>452</v>
      </c>
      <c r="B77" s="12" t="s">
        <v>57</v>
      </c>
      <c r="C77" s="23" t="s">
        <v>60</v>
      </c>
      <c r="D77" s="12" t="s">
        <v>62</v>
      </c>
      <c r="E77" s="24">
        <v>2</v>
      </c>
      <c r="F77" s="387"/>
      <c r="G77" s="387"/>
      <c r="H77" s="387"/>
      <c r="I77" s="387"/>
      <c r="J77" s="387"/>
      <c r="K77" s="387"/>
      <c r="L77" s="387"/>
      <c r="M77" s="387"/>
      <c r="N77" s="387"/>
      <c r="O77" s="387"/>
      <c r="P77" s="387"/>
    </row>
    <row r="78" spans="1:16" ht="15.75" x14ac:dyDescent="0.25">
      <c r="A78" s="11" t="s">
        <v>453</v>
      </c>
      <c r="B78" s="12" t="s">
        <v>57</v>
      </c>
      <c r="C78" s="23" t="s">
        <v>59</v>
      </c>
      <c r="D78" s="12" t="s">
        <v>62</v>
      </c>
      <c r="E78" s="24">
        <v>2</v>
      </c>
      <c r="F78" s="387"/>
      <c r="G78" s="387"/>
      <c r="H78" s="387"/>
      <c r="I78" s="387"/>
      <c r="J78" s="387"/>
      <c r="K78" s="387"/>
      <c r="L78" s="387"/>
      <c r="M78" s="387"/>
      <c r="N78" s="387"/>
      <c r="O78" s="387"/>
      <c r="P78" s="387"/>
    </row>
    <row r="79" spans="1:16" ht="15.75" x14ac:dyDescent="0.25">
      <c r="A79" s="11" t="s">
        <v>454</v>
      </c>
      <c r="B79" s="12" t="s">
        <v>57</v>
      </c>
      <c r="C79" s="13" t="s">
        <v>70</v>
      </c>
      <c r="D79" s="25" t="s">
        <v>15</v>
      </c>
      <c r="E79" s="24">
        <v>40</v>
      </c>
      <c r="F79" s="387"/>
      <c r="G79" s="387"/>
      <c r="H79" s="387"/>
      <c r="I79" s="387"/>
      <c r="J79" s="387"/>
      <c r="K79" s="387"/>
      <c r="L79" s="387"/>
      <c r="M79" s="387"/>
      <c r="N79" s="387"/>
      <c r="O79" s="387"/>
      <c r="P79" s="387"/>
    </row>
    <row r="80" spans="1:16" ht="15.75" x14ac:dyDescent="0.25">
      <c r="A80" s="11" t="s">
        <v>455</v>
      </c>
      <c r="B80" s="12" t="s">
        <v>57</v>
      </c>
      <c r="C80" s="13" t="s">
        <v>71</v>
      </c>
      <c r="D80" s="25" t="s">
        <v>15</v>
      </c>
      <c r="E80" s="24">
        <v>40</v>
      </c>
      <c r="F80" s="387"/>
      <c r="G80" s="387"/>
      <c r="H80" s="387"/>
      <c r="I80" s="387"/>
      <c r="J80" s="387"/>
      <c r="K80" s="387"/>
      <c r="L80" s="387"/>
      <c r="M80" s="387"/>
      <c r="N80" s="387"/>
      <c r="O80" s="387"/>
      <c r="P80" s="387"/>
    </row>
    <row r="81" spans="1:16" ht="15.75" x14ac:dyDescent="0.25">
      <c r="A81" s="11" t="s">
        <v>456</v>
      </c>
      <c r="B81" s="12" t="s">
        <v>57</v>
      </c>
      <c r="C81" s="13" t="s">
        <v>72</v>
      </c>
      <c r="D81" s="25" t="s">
        <v>62</v>
      </c>
      <c r="E81" s="24">
        <v>4</v>
      </c>
      <c r="F81" s="387"/>
      <c r="G81" s="387"/>
      <c r="H81" s="387"/>
      <c r="I81" s="387"/>
      <c r="J81" s="387"/>
      <c r="K81" s="387"/>
      <c r="L81" s="387"/>
      <c r="M81" s="387"/>
      <c r="N81" s="387"/>
      <c r="O81" s="387"/>
      <c r="P81" s="387"/>
    </row>
    <row r="82" spans="1:16" ht="15.75" x14ac:dyDescent="0.25">
      <c r="A82" s="388" t="s">
        <v>143</v>
      </c>
      <c r="B82" s="389"/>
      <c r="C82" s="390" t="s">
        <v>252</v>
      </c>
      <c r="D82" s="390"/>
      <c r="E82" s="390"/>
      <c r="F82" s="391"/>
      <c r="G82" s="391"/>
      <c r="H82" s="391"/>
      <c r="I82" s="391"/>
      <c r="J82" s="391"/>
      <c r="K82" s="391"/>
      <c r="L82" s="391"/>
      <c r="M82" s="391"/>
      <c r="N82" s="391"/>
      <c r="O82" s="391"/>
      <c r="P82" s="391"/>
    </row>
    <row r="83" spans="1:16" ht="15.75" x14ac:dyDescent="0.25">
      <c r="A83" s="5" t="s">
        <v>145</v>
      </c>
      <c r="B83" s="3"/>
      <c r="C83" s="10" t="s">
        <v>39</v>
      </c>
      <c r="D83" s="10"/>
      <c r="E83" s="10"/>
      <c r="F83" s="387"/>
      <c r="G83" s="387"/>
      <c r="H83" s="387"/>
      <c r="I83" s="387"/>
      <c r="J83" s="387"/>
      <c r="K83" s="387"/>
      <c r="L83" s="387"/>
      <c r="M83" s="387"/>
      <c r="N83" s="387"/>
      <c r="O83" s="387"/>
      <c r="P83" s="387"/>
    </row>
    <row r="84" spans="1:16" ht="30" x14ac:dyDescent="0.25">
      <c r="A84" s="11" t="s">
        <v>457</v>
      </c>
      <c r="B84" s="12" t="s">
        <v>7</v>
      </c>
      <c r="C84" s="23" t="s">
        <v>40</v>
      </c>
      <c r="D84" s="12" t="s">
        <v>203</v>
      </c>
      <c r="E84" s="126">
        <v>168.1</v>
      </c>
      <c r="F84" s="387"/>
      <c r="G84" s="387"/>
      <c r="H84" s="387"/>
      <c r="I84" s="387"/>
      <c r="J84" s="387"/>
      <c r="K84" s="387"/>
      <c r="L84" s="387"/>
      <c r="M84" s="387"/>
      <c r="N84" s="387"/>
      <c r="O84" s="387"/>
      <c r="P84" s="387"/>
    </row>
    <row r="85" spans="1:16" ht="30" x14ac:dyDescent="0.25">
      <c r="A85" s="11" t="s">
        <v>458</v>
      </c>
      <c r="B85" s="12" t="s">
        <v>24</v>
      </c>
      <c r="C85" s="23" t="s">
        <v>41</v>
      </c>
      <c r="D85" s="12" t="s">
        <v>203</v>
      </c>
      <c r="E85" s="24">
        <v>168.1</v>
      </c>
      <c r="F85" s="387"/>
      <c r="G85" s="387"/>
      <c r="H85" s="387"/>
      <c r="I85" s="387"/>
      <c r="J85" s="387"/>
      <c r="K85" s="387"/>
      <c r="L85" s="387"/>
      <c r="M85" s="387"/>
      <c r="N85" s="387"/>
      <c r="O85" s="387"/>
      <c r="P85" s="387"/>
    </row>
    <row r="86" spans="1:16" ht="45" x14ac:dyDescent="0.25">
      <c r="A86" s="11" t="s">
        <v>459</v>
      </c>
      <c r="B86" s="12" t="s">
        <v>24</v>
      </c>
      <c r="C86" s="23" t="s">
        <v>42</v>
      </c>
      <c r="D86" s="12" t="s">
        <v>203</v>
      </c>
      <c r="E86" s="24">
        <v>168.1</v>
      </c>
      <c r="F86" s="387"/>
      <c r="G86" s="387"/>
      <c r="H86" s="387"/>
      <c r="I86" s="387"/>
      <c r="J86" s="387"/>
      <c r="K86" s="387"/>
      <c r="L86" s="387"/>
      <c r="M86" s="387"/>
      <c r="N86" s="387"/>
      <c r="O86" s="387"/>
      <c r="P86" s="387"/>
    </row>
    <row r="87" spans="1:16" ht="30" x14ac:dyDescent="0.25">
      <c r="A87" s="11" t="s">
        <v>460</v>
      </c>
      <c r="B87" s="12" t="s">
        <v>24</v>
      </c>
      <c r="C87" s="23" t="s">
        <v>110</v>
      </c>
      <c r="D87" s="12" t="s">
        <v>203</v>
      </c>
      <c r="E87" s="24">
        <v>168.1</v>
      </c>
      <c r="F87" s="387"/>
      <c r="G87" s="387"/>
      <c r="H87" s="387"/>
      <c r="I87" s="387"/>
      <c r="J87" s="387"/>
      <c r="K87" s="387"/>
      <c r="L87" s="387"/>
      <c r="M87" s="387"/>
      <c r="N87" s="387"/>
      <c r="O87" s="387"/>
      <c r="P87" s="387"/>
    </row>
    <row r="88" spans="1:16" ht="15.75" x14ac:dyDescent="0.25">
      <c r="A88" s="5" t="s">
        <v>167</v>
      </c>
      <c r="B88" s="3"/>
      <c r="C88" s="10" t="s">
        <v>44</v>
      </c>
      <c r="D88" s="10"/>
      <c r="E88" s="10"/>
      <c r="F88" s="387"/>
      <c r="G88" s="387"/>
      <c r="H88" s="387"/>
      <c r="I88" s="387"/>
      <c r="J88" s="387"/>
      <c r="K88" s="387"/>
      <c r="L88" s="387"/>
      <c r="M88" s="387"/>
      <c r="N88" s="387"/>
      <c r="O88" s="387"/>
      <c r="P88" s="387"/>
    </row>
    <row r="89" spans="1:16" ht="18" x14ac:dyDescent="0.25">
      <c r="A89" s="11" t="s">
        <v>461</v>
      </c>
      <c r="B89" s="12" t="s">
        <v>7</v>
      </c>
      <c r="C89" s="23" t="s">
        <v>45</v>
      </c>
      <c r="D89" s="12" t="s">
        <v>203</v>
      </c>
      <c r="E89" s="24">
        <v>317.5</v>
      </c>
      <c r="F89" s="387"/>
      <c r="G89" s="387"/>
      <c r="H89" s="387"/>
      <c r="I89" s="387"/>
      <c r="J89" s="387"/>
      <c r="K89" s="387"/>
      <c r="L89" s="387"/>
      <c r="M89" s="387"/>
      <c r="N89" s="387"/>
      <c r="O89" s="387"/>
      <c r="P89" s="387"/>
    </row>
    <row r="90" spans="1:16" ht="30" x14ac:dyDescent="0.25">
      <c r="A90" s="11" t="s">
        <v>462</v>
      </c>
      <c r="B90" s="12" t="s">
        <v>24</v>
      </c>
      <c r="C90" s="23" t="s">
        <v>46</v>
      </c>
      <c r="D90" s="12" t="s">
        <v>203</v>
      </c>
      <c r="E90" s="24">
        <v>317.5</v>
      </c>
      <c r="F90" s="387"/>
      <c r="G90" s="387"/>
      <c r="H90" s="387"/>
      <c r="I90" s="387"/>
      <c r="J90" s="387"/>
      <c r="K90" s="387"/>
      <c r="L90" s="387"/>
      <c r="M90" s="387"/>
      <c r="N90" s="387"/>
      <c r="O90" s="387"/>
      <c r="P90" s="387"/>
    </row>
    <row r="91" spans="1:16" ht="30" x14ac:dyDescent="0.25">
      <c r="A91" s="11" t="s">
        <v>463</v>
      </c>
      <c r="B91" s="12" t="s">
        <v>24</v>
      </c>
      <c r="C91" s="23" t="s">
        <v>109</v>
      </c>
      <c r="D91" s="12" t="s">
        <v>203</v>
      </c>
      <c r="E91" s="24">
        <v>317.5</v>
      </c>
      <c r="F91" s="387"/>
      <c r="G91" s="387"/>
      <c r="H91" s="387"/>
      <c r="I91" s="387"/>
      <c r="J91" s="387"/>
      <c r="K91" s="387"/>
      <c r="L91" s="387"/>
      <c r="M91" s="387"/>
      <c r="N91" s="387"/>
      <c r="O91" s="387"/>
      <c r="P91" s="387"/>
    </row>
    <row r="92" spans="1:16" ht="30" x14ac:dyDescent="0.25">
      <c r="A92" s="11" t="s">
        <v>464</v>
      </c>
      <c r="B92" s="12" t="s">
        <v>24</v>
      </c>
      <c r="C92" s="23" t="s">
        <v>112</v>
      </c>
      <c r="D92" s="12" t="s">
        <v>203</v>
      </c>
      <c r="E92" s="24">
        <v>317.5</v>
      </c>
      <c r="F92" s="387"/>
      <c r="G92" s="387"/>
      <c r="H92" s="387"/>
      <c r="I92" s="387"/>
      <c r="J92" s="387"/>
      <c r="K92" s="387"/>
      <c r="L92" s="387"/>
      <c r="M92" s="387"/>
      <c r="N92" s="387"/>
      <c r="O92" s="387"/>
      <c r="P92" s="387"/>
    </row>
    <row r="93" spans="1:16" ht="30" x14ac:dyDescent="0.25">
      <c r="A93" s="11" t="s">
        <v>465</v>
      </c>
      <c r="B93" s="12" t="s">
        <v>24</v>
      </c>
      <c r="C93" s="23" t="s">
        <v>179</v>
      </c>
      <c r="D93" s="12" t="s">
        <v>203</v>
      </c>
      <c r="E93" s="24">
        <v>73.5</v>
      </c>
      <c r="F93" s="387"/>
      <c r="G93" s="387"/>
      <c r="H93" s="387"/>
      <c r="I93" s="387"/>
      <c r="J93" s="387"/>
      <c r="K93" s="387"/>
      <c r="L93" s="387"/>
      <c r="M93" s="387"/>
      <c r="N93" s="387"/>
      <c r="O93" s="387"/>
      <c r="P93" s="387"/>
    </row>
    <row r="94" spans="1:16" ht="30" x14ac:dyDescent="0.25">
      <c r="A94" s="11" t="s">
        <v>466</v>
      </c>
      <c r="B94" s="12" t="s">
        <v>24</v>
      </c>
      <c r="C94" s="23" t="s">
        <v>180</v>
      </c>
      <c r="D94" s="12" t="s">
        <v>117</v>
      </c>
      <c r="E94" s="24">
        <v>1</v>
      </c>
      <c r="F94" s="387"/>
      <c r="G94" s="387"/>
      <c r="H94" s="387"/>
      <c r="I94" s="387"/>
      <c r="J94" s="387"/>
      <c r="K94" s="387"/>
      <c r="L94" s="387"/>
      <c r="M94" s="387"/>
      <c r="N94" s="387"/>
      <c r="O94" s="387"/>
      <c r="P94" s="387"/>
    </row>
    <row r="95" spans="1:16" ht="45" x14ac:dyDescent="0.25">
      <c r="A95" s="11" t="s">
        <v>467</v>
      </c>
      <c r="B95" s="12" t="s">
        <v>24</v>
      </c>
      <c r="C95" s="23" t="s">
        <v>181</v>
      </c>
      <c r="D95" s="12" t="s">
        <v>117</v>
      </c>
      <c r="E95" s="24">
        <v>1</v>
      </c>
      <c r="F95" s="387"/>
      <c r="G95" s="387"/>
      <c r="H95" s="387"/>
      <c r="I95" s="387"/>
      <c r="J95" s="387"/>
      <c r="K95" s="387"/>
      <c r="L95" s="387"/>
      <c r="M95" s="387"/>
      <c r="N95" s="387"/>
      <c r="O95" s="387"/>
      <c r="P95" s="387"/>
    </row>
    <row r="96" spans="1:16" ht="15.75" x14ac:dyDescent="0.25">
      <c r="A96" s="5" t="s">
        <v>168</v>
      </c>
      <c r="B96" s="3"/>
      <c r="C96" s="10" t="s">
        <v>48</v>
      </c>
      <c r="D96" s="10"/>
      <c r="E96" s="10"/>
      <c r="F96" s="387"/>
      <c r="G96" s="387"/>
      <c r="H96" s="387"/>
      <c r="I96" s="387"/>
      <c r="J96" s="387"/>
      <c r="K96" s="387"/>
      <c r="L96" s="387"/>
      <c r="M96" s="387"/>
      <c r="N96" s="387"/>
      <c r="O96" s="387"/>
      <c r="P96" s="387"/>
    </row>
    <row r="97" spans="1:16" ht="30" x14ac:dyDescent="0.25">
      <c r="A97" s="11" t="s">
        <v>468</v>
      </c>
      <c r="B97" s="12" t="s">
        <v>7</v>
      </c>
      <c r="C97" s="13" t="s">
        <v>49</v>
      </c>
      <c r="D97" s="12" t="s">
        <v>203</v>
      </c>
      <c r="E97" s="14">
        <v>4.4000000000000004</v>
      </c>
      <c r="F97" s="387"/>
      <c r="G97" s="387"/>
      <c r="H97" s="387"/>
      <c r="I97" s="387"/>
      <c r="J97" s="387"/>
      <c r="K97" s="387"/>
      <c r="L97" s="387"/>
      <c r="M97" s="387"/>
      <c r="N97" s="387"/>
      <c r="O97" s="387"/>
      <c r="P97" s="387"/>
    </row>
    <row r="98" spans="1:16" ht="30" x14ac:dyDescent="0.25">
      <c r="A98" s="11" t="s">
        <v>469</v>
      </c>
      <c r="B98" s="12" t="s">
        <v>17</v>
      </c>
      <c r="C98" s="13" t="s">
        <v>50</v>
      </c>
      <c r="D98" s="12" t="s">
        <v>62</v>
      </c>
      <c r="E98" s="14">
        <v>2</v>
      </c>
      <c r="F98" s="387"/>
      <c r="G98" s="387"/>
      <c r="H98" s="387"/>
      <c r="I98" s="387"/>
      <c r="J98" s="387"/>
      <c r="K98" s="387"/>
      <c r="L98" s="387"/>
      <c r="M98" s="387"/>
      <c r="N98" s="387"/>
      <c r="O98" s="387"/>
      <c r="P98" s="387"/>
    </row>
    <row r="99" spans="1:16" ht="18" x14ac:dyDescent="0.25">
      <c r="A99" s="11" t="s">
        <v>470</v>
      </c>
      <c r="B99" s="12" t="s">
        <v>12</v>
      </c>
      <c r="C99" s="13" t="s">
        <v>51</v>
      </c>
      <c r="D99" s="12" t="s">
        <v>203</v>
      </c>
      <c r="E99" s="14">
        <v>4.4000000000000004</v>
      </c>
      <c r="F99" s="387"/>
      <c r="G99" s="387"/>
      <c r="H99" s="387"/>
      <c r="I99" s="387"/>
      <c r="J99" s="387"/>
      <c r="K99" s="387"/>
      <c r="L99" s="387"/>
      <c r="M99" s="387"/>
      <c r="N99" s="387"/>
      <c r="O99" s="387"/>
      <c r="P99" s="387"/>
    </row>
    <row r="100" spans="1:16" ht="45" x14ac:dyDescent="0.25">
      <c r="A100" s="11" t="s">
        <v>471</v>
      </c>
      <c r="B100" s="12" t="s">
        <v>24</v>
      </c>
      <c r="C100" s="13" t="s">
        <v>52</v>
      </c>
      <c r="D100" s="12" t="s">
        <v>203</v>
      </c>
      <c r="E100" s="14">
        <v>4.4000000000000004</v>
      </c>
      <c r="F100" s="387"/>
      <c r="G100" s="387"/>
      <c r="H100" s="387"/>
      <c r="I100" s="387"/>
      <c r="J100" s="387"/>
      <c r="K100" s="387"/>
      <c r="L100" s="387"/>
      <c r="M100" s="387"/>
      <c r="N100" s="387"/>
      <c r="O100" s="387"/>
      <c r="P100" s="387"/>
    </row>
    <row r="101" spans="1:16" ht="15.75" x14ac:dyDescent="0.25">
      <c r="A101" s="5" t="s">
        <v>169</v>
      </c>
      <c r="B101" s="3"/>
      <c r="C101" s="10" t="s">
        <v>54</v>
      </c>
      <c r="D101" s="10"/>
      <c r="E101" s="10"/>
      <c r="F101" s="387"/>
      <c r="G101" s="387"/>
      <c r="H101" s="387"/>
      <c r="I101" s="387"/>
      <c r="J101" s="387"/>
      <c r="K101" s="387"/>
      <c r="L101" s="387"/>
      <c r="M101" s="387"/>
      <c r="N101" s="387"/>
      <c r="O101" s="387"/>
      <c r="P101" s="387"/>
    </row>
    <row r="102" spans="1:16" ht="30" x14ac:dyDescent="0.25">
      <c r="A102" s="11" t="s">
        <v>472</v>
      </c>
      <c r="B102" s="12" t="s">
        <v>24</v>
      </c>
      <c r="C102" s="23" t="s">
        <v>107</v>
      </c>
      <c r="D102" s="12" t="s">
        <v>15</v>
      </c>
      <c r="E102" s="24">
        <v>52.4</v>
      </c>
      <c r="F102" s="387"/>
      <c r="G102" s="387"/>
      <c r="H102" s="387"/>
      <c r="I102" s="387"/>
      <c r="J102" s="387"/>
      <c r="K102" s="387"/>
      <c r="L102" s="387"/>
      <c r="M102" s="387"/>
      <c r="N102" s="387"/>
      <c r="O102" s="387"/>
      <c r="P102" s="387"/>
    </row>
    <row r="103" spans="1:16" ht="30" x14ac:dyDescent="0.25">
      <c r="A103" s="11" t="s">
        <v>473</v>
      </c>
      <c r="B103" s="12" t="s">
        <v>24</v>
      </c>
      <c r="C103" s="23" t="s">
        <v>108</v>
      </c>
      <c r="D103" s="12" t="s">
        <v>15</v>
      </c>
      <c r="E103" s="24">
        <v>52.4</v>
      </c>
      <c r="F103" s="387"/>
      <c r="G103" s="387"/>
      <c r="H103" s="387"/>
      <c r="I103" s="387"/>
      <c r="J103" s="387"/>
      <c r="K103" s="387"/>
      <c r="L103" s="387"/>
      <c r="M103" s="387"/>
      <c r="N103" s="387"/>
      <c r="O103" s="387"/>
      <c r="P103" s="387"/>
    </row>
    <row r="104" spans="1:16" ht="28.5" x14ac:dyDescent="0.25">
      <c r="A104" s="5" t="s">
        <v>170</v>
      </c>
      <c r="B104" s="3"/>
      <c r="C104" s="10" t="s">
        <v>56</v>
      </c>
      <c r="D104" s="10"/>
      <c r="E104" s="10"/>
      <c r="F104" s="387"/>
      <c r="G104" s="387"/>
      <c r="H104" s="387"/>
      <c r="I104" s="387"/>
      <c r="J104" s="387"/>
      <c r="K104" s="387"/>
      <c r="L104" s="387"/>
      <c r="M104" s="387"/>
      <c r="N104" s="387"/>
      <c r="O104" s="387"/>
      <c r="P104" s="387"/>
    </row>
    <row r="105" spans="1:16" ht="15.75" x14ac:dyDescent="0.25">
      <c r="A105" s="11" t="s">
        <v>474</v>
      </c>
      <c r="B105" s="12" t="s">
        <v>57</v>
      </c>
      <c r="C105" s="23" t="s">
        <v>58</v>
      </c>
      <c r="D105" s="12" t="s">
        <v>62</v>
      </c>
      <c r="E105" s="24">
        <v>2</v>
      </c>
      <c r="F105" s="387"/>
      <c r="G105" s="387"/>
      <c r="H105" s="387"/>
      <c r="I105" s="387"/>
      <c r="J105" s="387"/>
      <c r="K105" s="387"/>
      <c r="L105" s="387"/>
      <c r="M105" s="387"/>
      <c r="N105" s="387"/>
      <c r="O105" s="387"/>
      <c r="P105" s="387"/>
    </row>
    <row r="106" spans="1:16" ht="45" x14ac:dyDescent="0.25">
      <c r="A106" s="11" t="s">
        <v>475</v>
      </c>
      <c r="B106" s="12" t="s">
        <v>57</v>
      </c>
      <c r="C106" s="23" t="s">
        <v>258</v>
      </c>
      <c r="D106" s="12" t="s">
        <v>117</v>
      </c>
      <c r="E106" s="126">
        <v>2</v>
      </c>
      <c r="F106" s="387"/>
      <c r="G106" s="387"/>
      <c r="H106" s="387"/>
      <c r="I106" s="387"/>
      <c r="J106" s="387"/>
      <c r="K106" s="387"/>
      <c r="L106" s="387"/>
      <c r="M106" s="387"/>
      <c r="N106" s="387"/>
      <c r="O106" s="387"/>
      <c r="P106" s="387"/>
    </row>
    <row r="107" spans="1:16" ht="15.75" x14ac:dyDescent="0.25">
      <c r="A107" s="11" t="s">
        <v>476</v>
      </c>
      <c r="B107" s="12" t="s">
        <v>57</v>
      </c>
      <c r="C107" s="23" t="s">
        <v>59</v>
      </c>
      <c r="D107" s="12" t="s">
        <v>62</v>
      </c>
      <c r="E107" s="24">
        <v>10</v>
      </c>
      <c r="F107" s="387"/>
      <c r="G107" s="387"/>
      <c r="H107" s="387"/>
      <c r="I107" s="387"/>
      <c r="J107" s="387"/>
      <c r="K107" s="387"/>
      <c r="L107" s="387"/>
      <c r="M107" s="387"/>
      <c r="N107" s="387"/>
      <c r="O107" s="387"/>
      <c r="P107" s="387"/>
    </row>
    <row r="108" spans="1:16" ht="15.75" x14ac:dyDescent="0.25">
      <c r="A108" s="11" t="s">
        <v>477</v>
      </c>
      <c r="B108" s="12" t="s">
        <v>57</v>
      </c>
      <c r="C108" s="23" t="s">
        <v>60</v>
      </c>
      <c r="D108" s="12" t="s">
        <v>62</v>
      </c>
      <c r="E108" s="24">
        <v>10</v>
      </c>
      <c r="F108" s="387"/>
      <c r="G108" s="387"/>
      <c r="H108" s="387"/>
      <c r="I108" s="387"/>
      <c r="J108" s="387"/>
      <c r="K108" s="387"/>
      <c r="L108" s="387"/>
      <c r="M108" s="387"/>
      <c r="N108" s="387"/>
      <c r="O108" s="387"/>
      <c r="P108" s="387"/>
    </row>
    <row r="109" spans="1:16" ht="15.75" x14ac:dyDescent="0.25">
      <c r="A109" s="11" t="s">
        <v>478</v>
      </c>
      <c r="B109" s="12" t="s">
        <v>57</v>
      </c>
      <c r="C109" s="13" t="s">
        <v>182</v>
      </c>
      <c r="D109" s="25" t="s">
        <v>15</v>
      </c>
      <c r="E109" s="24">
        <v>60</v>
      </c>
      <c r="F109" s="387"/>
      <c r="G109" s="387"/>
      <c r="H109" s="387"/>
      <c r="I109" s="387"/>
      <c r="J109" s="387"/>
      <c r="K109" s="387"/>
      <c r="L109" s="387"/>
      <c r="M109" s="387"/>
      <c r="N109" s="387"/>
      <c r="O109" s="387"/>
      <c r="P109" s="387"/>
    </row>
    <row r="110" spans="1:16" ht="15.75" x14ac:dyDescent="0.25">
      <c r="A110" s="11" t="s">
        <v>479</v>
      </c>
      <c r="B110" s="12" t="s">
        <v>57</v>
      </c>
      <c r="C110" s="13" t="s">
        <v>61</v>
      </c>
      <c r="D110" s="25" t="s">
        <v>15</v>
      </c>
      <c r="E110" s="24">
        <v>120</v>
      </c>
      <c r="F110" s="387"/>
      <c r="G110" s="387"/>
      <c r="H110" s="387"/>
      <c r="I110" s="387"/>
      <c r="J110" s="387"/>
      <c r="K110" s="387"/>
      <c r="L110" s="387"/>
      <c r="M110" s="387"/>
      <c r="N110" s="387"/>
      <c r="O110" s="387"/>
      <c r="P110" s="387"/>
    </row>
    <row r="111" spans="1:16" ht="30" x14ac:dyDescent="0.25">
      <c r="A111" s="11" t="s">
        <v>480</v>
      </c>
      <c r="B111" s="12" t="s">
        <v>57</v>
      </c>
      <c r="C111" s="13" t="s">
        <v>267</v>
      </c>
      <c r="D111" s="25" t="s">
        <v>62</v>
      </c>
      <c r="E111" s="126">
        <v>10</v>
      </c>
      <c r="F111" s="387"/>
      <c r="G111" s="387"/>
      <c r="H111" s="387"/>
      <c r="I111" s="387"/>
      <c r="J111" s="387"/>
      <c r="K111" s="387"/>
      <c r="L111" s="387"/>
      <c r="M111" s="387"/>
      <c r="N111" s="387"/>
      <c r="O111" s="387"/>
      <c r="P111" s="387"/>
    </row>
    <row r="112" spans="1:16" ht="15.75" x14ac:dyDescent="0.25">
      <c r="A112" s="11" t="s">
        <v>481</v>
      </c>
      <c r="B112" s="12" t="s">
        <v>57</v>
      </c>
      <c r="C112" s="13" t="s">
        <v>63</v>
      </c>
      <c r="D112" s="25" t="s">
        <v>62</v>
      </c>
      <c r="E112" s="24">
        <v>10</v>
      </c>
      <c r="F112" s="387"/>
      <c r="G112" s="387"/>
      <c r="H112" s="387"/>
      <c r="I112" s="387"/>
      <c r="J112" s="387"/>
      <c r="K112" s="387"/>
      <c r="L112" s="387"/>
      <c r="M112" s="387"/>
      <c r="N112" s="387"/>
      <c r="O112" s="387"/>
      <c r="P112" s="387"/>
    </row>
    <row r="113" spans="1:16" ht="15.75" x14ac:dyDescent="0.25">
      <c r="A113" s="388" t="s">
        <v>482</v>
      </c>
      <c r="B113" s="389"/>
      <c r="C113" s="390" t="s">
        <v>74</v>
      </c>
      <c r="D113" s="390"/>
      <c r="E113" s="390"/>
      <c r="F113" s="391"/>
      <c r="G113" s="391"/>
      <c r="H113" s="391"/>
      <c r="I113" s="391"/>
      <c r="J113" s="391"/>
      <c r="K113" s="391"/>
      <c r="L113" s="391"/>
      <c r="M113" s="391"/>
      <c r="N113" s="391"/>
      <c r="O113" s="391"/>
      <c r="P113" s="391"/>
    </row>
    <row r="114" spans="1:16" ht="90" x14ac:dyDescent="0.25">
      <c r="A114" s="15" t="s">
        <v>483</v>
      </c>
      <c r="B114" s="16" t="s">
        <v>66</v>
      </c>
      <c r="C114" s="17" t="s">
        <v>266</v>
      </c>
      <c r="D114" s="16" t="s">
        <v>62</v>
      </c>
      <c r="E114" s="18">
        <v>104</v>
      </c>
      <c r="F114" s="387"/>
      <c r="G114" s="387"/>
      <c r="H114" s="387"/>
      <c r="I114" s="387"/>
      <c r="J114" s="387"/>
      <c r="K114" s="387"/>
      <c r="L114" s="387"/>
      <c r="M114" s="387"/>
      <c r="N114" s="387"/>
      <c r="O114" s="387"/>
      <c r="P114" s="387"/>
    </row>
    <row r="115" spans="1:16" ht="60" x14ac:dyDescent="0.25">
      <c r="A115" s="11" t="s">
        <v>484</v>
      </c>
      <c r="B115" s="12" t="s">
        <v>66</v>
      </c>
      <c r="C115" s="13" t="s">
        <v>132</v>
      </c>
      <c r="D115" s="12" t="s">
        <v>62</v>
      </c>
      <c r="E115" s="14">
        <v>4</v>
      </c>
      <c r="F115" s="387"/>
      <c r="G115" s="387"/>
      <c r="H115" s="387"/>
      <c r="I115" s="387"/>
      <c r="J115" s="387"/>
      <c r="K115" s="387"/>
      <c r="L115" s="387"/>
      <c r="M115" s="387"/>
      <c r="N115" s="387"/>
      <c r="O115" s="387"/>
      <c r="P115" s="387"/>
    </row>
    <row r="116" spans="1:16" ht="45" x14ac:dyDescent="0.25">
      <c r="A116" s="15" t="s">
        <v>485</v>
      </c>
      <c r="B116" s="12" t="s">
        <v>66</v>
      </c>
      <c r="C116" s="13" t="s">
        <v>183</v>
      </c>
      <c r="D116" s="12" t="s">
        <v>62</v>
      </c>
      <c r="E116" s="24">
        <v>35</v>
      </c>
      <c r="F116" s="387"/>
      <c r="G116" s="387"/>
      <c r="H116" s="387"/>
      <c r="I116" s="387"/>
      <c r="J116" s="387"/>
      <c r="K116" s="387"/>
      <c r="L116" s="387"/>
      <c r="M116" s="387"/>
      <c r="N116" s="387"/>
      <c r="O116" s="387"/>
      <c r="P116" s="387"/>
    </row>
    <row r="117" spans="1:16" ht="45" x14ac:dyDescent="0.25">
      <c r="A117" s="11" t="s">
        <v>486</v>
      </c>
      <c r="B117" s="12" t="s">
        <v>66</v>
      </c>
      <c r="C117" s="13" t="s">
        <v>105</v>
      </c>
      <c r="D117" s="12" t="s">
        <v>62</v>
      </c>
      <c r="E117" s="24">
        <v>35</v>
      </c>
      <c r="F117" s="387"/>
      <c r="G117" s="387"/>
      <c r="H117" s="387"/>
      <c r="I117" s="387"/>
      <c r="J117" s="387"/>
      <c r="K117" s="387"/>
      <c r="L117" s="387"/>
      <c r="M117" s="387"/>
      <c r="N117" s="387"/>
      <c r="O117" s="387"/>
      <c r="P117" s="387"/>
    </row>
    <row r="118" spans="1:16" ht="45" x14ac:dyDescent="0.25">
      <c r="A118" s="15" t="s">
        <v>487</v>
      </c>
      <c r="B118" s="12" t="s">
        <v>23</v>
      </c>
      <c r="C118" s="13" t="s">
        <v>77</v>
      </c>
      <c r="D118" s="12" t="s">
        <v>117</v>
      </c>
      <c r="E118" s="14">
        <v>6</v>
      </c>
      <c r="F118" s="387"/>
      <c r="G118" s="387"/>
      <c r="H118" s="387"/>
      <c r="I118" s="387"/>
      <c r="J118" s="387"/>
      <c r="K118" s="387"/>
      <c r="L118" s="387"/>
      <c r="M118" s="387"/>
      <c r="N118" s="387"/>
      <c r="O118" s="387"/>
      <c r="P118" s="387"/>
    </row>
    <row r="119" spans="1:16" ht="45" x14ac:dyDescent="0.25">
      <c r="A119" s="11" t="s">
        <v>488</v>
      </c>
      <c r="B119" s="12" t="s">
        <v>9</v>
      </c>
      <c r="C119" s="13" t="s">
        <v>78</v>
      </c>
      <c r="D119" s="12" t="s">
        <v>203</v>
      </c>
      <c r="E119" s="14">
        <v>45.6</v>
      </c>
      <c r="F119" s="387"/>
      <c r="G119" s="387"/>
      <c r="H119" s="387"/>
      <c r="I119" s="387"/>
      <c r="J119" s="387"/>
      <c r="K119" s="387"/>
      <c r="L119" s="387"/>
      <c r="M119" s="387"/>
      <c r="N119" s="387"/>
      <c r="O119" s="387"/>
      <c r="P119" s="387"/>
    </row>
    <row r="120" spans="1:16" ht="30" x14ac:dyDescent="0.25">
      <c r="A120" s="15" t="s">
        <v>489</v>
      </c>
      <c r="B120" s="12" t="s">
        <v>9</v>
      </c>
      <c r="C120" s="13" t="s">
        <v>79</v>
      </c>
      <c r="D120" s="12" t="s">
        <v>203</v>
      </c>
      <c r="E120" s="14">
        <v>45.6</v>
      </c>
      <c r="F120" s="387"/>
      <c r="G120" s="387"/>
      <c r="H120" s="387"/>
      <c r="I120" s="387"/>
      <c r="J120" s="387"/>
      <c r="K120" s="387"/>
      <c r="L120" s="387"/>
      <c r="M120" s="387"/>
      <c r="N120" s="387"/>
      <c r="O120" s="387"/>
      <c r="P120" s="387"/>
    </row>
    <row r="121" spans="1:16" ht="45" x14ac:dyDescent="0.25">
      <c r="A121" s="11" t="s">
        <v>490</v>
      </c>
      <c r="B121" s="12" t="s">
        <v>66</v>
      </c>
      <c r="C121" s="13" t="s">
        <v>113</v>
      </c>
      <c r="D121" s="12" t="s">
        <v>62</v>
      </c>
      <c r="E121" s="14">
        <v>6</v>
      </c>
      <c r="F121" s="387"/>
      <c r="G121" s="387"/>
      <c r="H121" s="387"/>
      <c r="I121" s="387"/>
      <c r="J121" s="387"/>
      <c r="K121" s="387"/>
      <c r="L121" s="387"/>
      <c r="M121" s="387"/>
      <c r="N121" s="387"/>
      <c r="O121" s="387"/>
      <c r="P121" s="387"/>
    </row>
    <row r="122" spans="1:16" ht="30" x14ac:dyDescent="0.25">
      <c r="A122" s="15" t="s">
        <v>491</v>
      </c>
      <c r="B122" s="12" t="s">
        <v>23</v>
      </c>
      <c r="C122" s="13" t="s">
        <v>184</v>
      </c>
      <c r="D122" s="12" t="s">
        <v>62</v>
      </c>
      <c r="E122" s="14">
        <v>6</v>
      </c>
      <c r="F122" s="387"/>
      <c r="G122" s="387"/>
      <c r="H122" s="387"/>
      <c r="I122" s="387"/>
      <c r="J122" s="387"/>
      <c r="K122" s="387"/>
      <c r="L122" s="387"/>
      <c r="M122" s="387"/>
      <c r="N122" s="387"/>
      <c r="O122" s="387"/>
      <c r="P122" s="387"/>
    </row>
    <row r="123" spans="1:16" ht="30" x14ac:dyDescent="0.25">
      <c r="A123" s="11" t="s">
        <v>492</v>
      </c>
      <c r="B123" s="12" t="s">
        <v>23</v>
      </c>
      <c r="C123" s="17" t="s">
        <v>80</v>
      </c>
      <c r="D123" s="12" t="s">
        <v>15</v>
      </c>
      <c r="E123" s="14">
        <v>11.4</v>
      </c>
      <c r="F123" s="387"/>
      <c r="G123" s="387"/>
      <c r="H123" s="387"/>
      <c r="I123" s="387"/>
      <c r="J123" s="387"/>
      <c r="K123" s="387"/>
      <c r="L123" s="387"/>
      <c r="M123" s="387"/>
      <c r="N123" s="387"/>
      <c r="O123" s="387"/>
      <c r="P123" s="387"/>
    </row>
    <row r="124" spans="1:16" ht="30" x14ac:dyDescent="0.25">
      <c r="A124" s="15" t="s">
        <v>493</v>
      </c>
      <c r="B124" s="12" t="s">
        <v>9</v>
      </c>
      <c r="C124" s="13" t="s">
        <v>81</v>
      </c>
      <c r="D124" s="12" t="s">
        <v>203</v>
      </c>
      <c r="E124" s="14">
        <v>27.8</v>
      </c>
      <c r="F124" s="387"/>
      <c r="G124" s="387"/>
      <c r="H124" s="387"/>
      <c r="I124" s="387"/>
      <c r="J124" s="387"/>
      <c r="K124" s="387"/>
      <c r="L124" s="387"/>
      <c r="M124" s="387"/>
      <c r="N124" s="387"/>
      <c r="O124" s="387"/>
      <c r="P124" s="387"/>
    </row>
    <row r="125" spans="1:16" ht="78" x14ac:dyDescent="0.25">
      <c r="A125" s="11" t="s">
        <v>494</v>
      </c>
      <c r="B125" s="12" t="s">
        <v>10</v>
      </c>
      <c r="C125" s="13" t="s">
        <v>205</v>
      </c>
      <c r="D125" s="12" t="s">
        <v>203</v>
      </c>
      <c r="E125" s="14">
        <v>27.8</v>
      </c>
      <c r="F125" s="387"/>
      <c r="G125" s="387"/>
      <c r="H125" s="387"/>
      <c r="I125" s="387"/>
      <c r="J125" s="387"/>
      <c r="K125" s="387"/>
      <c r="L125" s="387"/>
      <c r="M125" s="387"/>
      <c r="N125" s="387"/>
      <c r="O125" s="387"/>
      <c r="P125" s="387"/>
    </row>
    <row r="126" spans="1:16" ht="45" x14ac:dyDescent="0.25">
      <c r="A126" s="15" t="s">
        <v>495</v>
      </c>
      <c r="B126" s="12" t="s">
        <v>9</v>
      </c>
      <c r="C126" s="13" t="s">
        <v>82</v>
      </c>
      <c r="D126" s="12" t="s">
        <v>203</v>
      </c>
      <c r="E126" s="14">
        <v>27.8</v>
      </c>
      <c r="F126" s="387"/>
      <c r="G126" s="387"/>
      <c r="H126" s="387"/>
      <c r="I126" s="387"/>
      <c r="J126" s="387"/>
      <c r="K126" s="387"/>
      <c r="L126" s="387"/>
      <c r="M126" s="387"/>
      <c r="N126" s="387"/>
      <c r="O126" s="387"/>
      <c r="P126" s="387"/>
    </row>
    <row r="127" spans="1:16" ht="15.75" x14ac:dyDescent="0.25">
      <c r="A127" s="388" t="s">
        <v>496</v>
      </c>
      <c r="B127" s="389"/>
      <c r="C127" s="390" t="s">
        <v>83</v>
      </c>
      <c r="D127" s="390"/>
      <c r="E127" s="390"/>
      <c r="F127" s="391"/>
      <c r="G127" s="391"/>
      <c r="H127" s="391"/>
      <c r="I127" s="391"/>
      <c r="J127" s="391"/>
      <c r="K127" s="391"/>
      <c r="L127" s="391"/>
      <c r="M127" s="391"/>
      <c r="N127" s="391"/>
      <c r="O127" s="391"/>
      <c r="P127" s="391"/>
    </row>
    <row r="128" spans="1:16" ht="60" x14ac:dyDescent="0.25">
      <c r="A128" s="11" t="s">
        <v>497</v>
      </c>
      <c r="B128" s="12" t="s">
        <v>7</v>
      </c>
      <c r="C128" s="13" t="s">
        <v>84</v>
      </c>
      <c r="D128" s="12" t="s">
        <v>203</v>
      </c>
      <c r="E128" s="14">
        <v>419.3</v>
      </c>
      <c r="F128" s="387"/>
      <c r="G128" s="387"/>
      <c r="H128" s="387"/>
      <c r="I128" s="387"/>
      <c r="J128" s="387"/>
      <c r="K128" s="387"/>
      <c r="L128" s="387"/>
      <c r="M128" s="387"/>
      <c r="N128" s="387"/>
      <c r="O128" s="387"/>
      <c r="P128" s="387"/>
    </row>
    <row r="129" spans="1:16" ht="18" x14ac:dyDescent="0.25">
      <c r="A129" s="11" t="s">
        <v>498</v>
      </c>
      <c r="B129" s="12" t="s">
        <v>7</v>
      </c>
      <c r="C129" s="13" t="s">
        <v>268</v>
      </c>
      <c r="D129" s="12" t="s">
        <v>203</v>
      </c>
      <c r="E129" s="14">
        <v>419.3</v>
      </c>
      <c r="F129" s="387"/>
      <c r="G129" s="387"/>
      <c r="H129" s="387"/>
      <c r="I129" s="387"/>
      <c r="J129" s="387"/>
      <c r="K129" s="387"/>
      <c r="L129" s="387"/>
      <c r="M129" s="387"/>
      <c r="N129" s="387"/>
      <c r="O129" s="387"/>
      <c r="P129" s="387"/>
    </row>
    <row r="130" spans="1:16" ht="45" x14ac:dyDescent="0.25">
      <c r="A130" s="11" t="s">
        <v>499</v>
      </c>
      <c r="B130" s="12" t="s">
        <v>9</v>
      </c>
      <c r="C130" s="13" t="s">
        <v>133</v>
      </c>
      <c r="D130" s="12" t="s">
        <v>117</v>
      </c>
      <c r="E130" s="14">
        <v>1</v>
      </c>
      <c r="F130" s="387"/>
      <c r="G130" s="387"/>
      <c r="H130" s="387"/>
      <c r="I130" s="387"/>
      <c r="J130" s="387"/>
      <c r="K130" s="387"/>
      <c r="L130" s="387"/>
      <c r="M130" s="387"/>
      <c r="N130" s="387"/>
      <c r="O130" s="387"/>
      <c r="P130" s="387"/>
    </row>
    <row r="131" spans="1:16" ht="60" x14ac:dyDescent="0.25">
      <c r="A131" s="11" t="s">
        <v>500</v>
      </c>
      <c r="B131" s="12" t="s">
        <v>25</v>
      </c>
      <c r="C131" s="13" t="s">
        <v>185</v>
      </c>
      <c r="D131" s="12" t="s">
        <v>114</v>
      </c>
      <c r="E131" s="14">
        <v>29</v>
      </c>
      <c r="F131" s="387"/>
      <c r="G131" s="387"/>
      <c r="H131" s="387"/>
      <c r="I131" s="387"/>
      <c r="J131" s="387"/>
      <c r="K131" s="387"/>
      <c r="L131" s="387"/>
      <c r="M131" s="387"/>
      <c r="N131" s="387"/>
      <c r="O131" s="387"/>
      <c r="P131" s="387"/>
    </row>
    <row r="132" spans="1:16" ht="45" x14ac:dyDescent="0.25">
      <c r="A132" s="11" t="s">
        <v>501</v>
      </c>
      <c r="B132" s="12" t="s">
        <v>25</v>
      </c>
      <c r="C132" s="13" t="s">
        <v>186</v>
      </c>
      <c r="D132" s="12" t="s">
        <v>206</v>
      </c>
      <c r="E132" s="14">
        <v>0.42</v>
      </c>
      <c r="F132" s="387"/>
      <c r="G132" s="387"/>
      <c r="H132" s="387"/>
      <c r="I132" s="387"/>
      <c r="J132" s="387"/>
      <c r="K132" s="387"/>
      <c r="L132" s="387"/>
      <c r="M132" s="387"/>
      <c r="N132" s="387"/>
      <c r="O132" s="387"/>
      <c r="P132" s="387"/>
    </row>
    <row r="133" spans="1:16" ht="45" x14ac:dyDescent="0.25">
      <c r="A133" s="11" t="s">
        <v>502</v>
      </c>
      <c r="B133" s="12" t="s">
        <v>25</v>
      </c>
      <c r="C133" s="13" t="s">
        <v>135</v>
      </c>
      <c r="D133" s="12" t="s">
        <v>206</v>
      </c>
      <c r="E133" s="14">
        <v>0.8</v>
      </c>
      <c r="F133" s="387"/>
      <c r="G133" s="387"/>
      <c r="H133" s="387"/>
      <c r="I133" s="387"/>
      <c r="J133" s="387"/>
      <c r="K133" s="387"/>
      <c r="L133" s="387"/>
      <c r="M133" s="387"/>
      <c r="N133" s="387"/>
      <c r="O133" s="387"/>
      <c r="P133" s="387"/>
    </row>
    <row r="134" spans="1:16" ht="45" x14ac:dyDescent="0.25">
      <c r="A134" s="11" t="s">
        <v>503</v>
      </c>
      <c r="B134" s="12" t="s">
        <v>25</v>
      </c>
      <c r="C134" s="13" t="s">
        <v>134</v>
      </c>
      <c r="D134" s="12" t="s">
        <v>203</v>
      </c>
      <c r="E134" s="14">
        <v>488.4</v>
      </c>
      <c r="F134" s="387"/>
      <c r="G134" s="387"/>
      <c r="H134" s="387"/>
      <c r="I134" s="387"/>
      <c r="J134" s="387"/>
      <c r="K134" s="387"/>
      <c r="L134" s="387"/>
      <c r="M134" s="387"/>
      <c r="N134" s="387"/>
      <c r="O134" s="387"/>
      <c r="P134" s="387"/>
    </row>
    <row r="135" spans="1:16" ht="30" x14ac:dyDescent="0.25">
      <c r="A135" s="11" t="s">
        <v>504</v>
      </c>
      <c r="B135" s="12" t="s">
        <v>25</v>
      </c>
      <c r="C135" s="13" t="s">
        <v>187</v>
      </c>
      <c r="D135" s="12" t="s">
        <v>15</v>
      </c>
      <c r="E135" s="14">
        <v>1258</v>
      </c>
      <c r="F135" s="387"/>
      <c r="G135" s="387"/>
      <c r="H135" s="387"/>
      <c r="I135" s="387"/>
      <c r="J135" s="387"/>
      <c r="K135" s="387"/>
      <c r="L135" s="387"/>
      <c r="M135" s="387"/>
      <c r="N135" s="387"/>
      <c r="O135" s="387"/>
      <c r="P135" s="387"/>
    </row>
    <row r="136" spans="1:16" ht="75" x14ac:dyDescent="0.25">
      <c r="A136" s="11" t="s">
        <v>505</v>
      </c>
      <c r="B136" s="12" t="s">
        <v>14</v>
      </c>
      <c r="C136" s="29" t="s">
        <v>136</v>
      </c>
      <c r="D136" s="12" t="s">
        <v>203</v>
      </c>
      <c r="E136" s="14">
        <v>488.4</v>
      </c>
      <c r="F136" s="387"/>
      <c r="G136" s="387"/>
      <c r="H136" s="387"/>
      <c r="I136" s="387"/>
      <c r="J136" s="387"/>
      <c r="K136" s="387"/>
      <c r="L136" s="387"/>
      <c r="M136" s="387"/>
      <c r="N136" s="387"/>
      <c r="O136" s="387"/>
      <c r="P136" s="387"/>
    </row>
    <row r="137" spans="1:16" ht="75" x14ac:dyDescent="0.25">
      <c r="A137" s="11" t="s">
        <v>506</v>
      </c>
      <c r="B137" s="12" t="s">
        <v>14</v>
      </c>
      <c r="C137" s="17" t="s">
        <v>269</v>
      </c>
      <c r="D137" s="12" t="s">
        <v>15</v>
      </c>
      <c r="E137" s="14">
        <v>72</v>
      </c>
      <c r="F137" s="387"/>
      <c r="G137" s="387"/>
      <c r="H137" s="387"/>
      <c r="I137" s="387"/>
      <c r="J137" s="387"/>
      <c r="K137" s="387"/>
      <c r="L137" s="387"/>
      <c r="M137" s="387"/>
      <c r="N137" s="387"/>
      <c r="O137" s="387"/>
      <c r="P137" s="387"/>
    </row>
    <row r="138" spans="1:16" ht="30" x14ac:dyDescent="0.25">
      <c r="A138" s="11" t="s">
        <v>507</v>
      </c>
      <c r="B138" s="12" t="s">
        <v>14</v>
      </c>
      <c r="C138" s="13" t="s">
        <v>85</v>
      </c>
      <c r="D138" s="12" t="s">
        <v>62</v>
      </c>
      <c r="E138" s="14">
        <v>2</v>
      </c>
      <c r="F138" s="387"/>
      <c r="G138" s="387"/>
      <c r="H138" s="387"/>
      <c r="I138" s="387"/>
      <c r="J138" s="387"/>
      <c r="K138" s="387"/>
      <c r="L138" s="387"/>
      <c r="M138" s="387"/>
      <c r="N138" s="387"/>
      <c r="O138" s="387"/>
      <c r="P138" s="387"/>
    </row>
    <row r="139" spans="1:16" ht="75" x14ac:dyDescent="0.25">
      <c r="A139" s="11" t="s">
        <v>508</v>
      </c>
      <c r="B139" s="12" t="s">
        <v>25</v>
      </c>
      <c r="C139" s="13" t="s">
        <v>106</v>
      </c>
      <c r="D139" s="12" t="s">
        <v>203</v>
      </c>
      <c r="E139" s="14">
        <v>67.2</v>
      </c>
      <c r="F139" s="387"/>
      <c r="G139" s="387"/>
      <c r="H139" s="387"/>
      <c r="I139" s="387"/>
      <c r="J139" s="387"/>
      <c r="K139" s="387"/>
      <c r="L139" s="387"/>
      <c r="M139" s="387"/>
      <c r="N139" s="387"/>
      <c r="O139" s="387"/>
      <c r="P139" s="387"/>
    </row>
    <row r="140" spans="1:16" ht="30" x14ac:dyDescent="0.25">
      <c r="A140" s="11" t="s">
        <v>509</v>
      </c>
      <c r="B140" s="12" t="s">
        <v>14</v>
      </c>
      <c r="C140" s="13" t="s">
        <v>188</v>
      </c>
      <c r="D140" s="12" t="s">
        <v>15</v>
      </c>
      <c r="E140" s="14">
        <v>72</v>
      </c>
      <c r="F140" s="387"/>
      <c r="G140" s="387"/>
      <c r="H140" s="387"/>
      <c r="I140" s="387"/>
      <c r="J140" s="387"/>
      <c r="K140" s="387"/>
      <c r="L140" s="387"/>
      <c r="M140" s="387"/>
      <c r="N140" s="387"/>
      <c r="O140" s="387"/>
      <c r="P140" s="387"/>
    </row>
    <row r="141" spans="1:16" ht="60" x14ac:dyDescent="0.25">
      <c r="A141" s="11" t="s">
        <v>510</v>
      </c>
      <c r="B141" s="12" t="s">
        <v>14</v>
      </c>
      <c r="C141" s="13" t="s">
        <v>115</v>
      </c>
      <c r="D141" s="12" t="s">
        <v>15</v>
      </c>
      <c r="E141" s="14">
        <v>96</v>
      </c>
      <c r="F141" s="387"/>
      <c r="G141" s="387"/>
      <c r="H141" s="387"/>
      <c r="I141" s="387"/>
      <c r="J141" s="387"/>
      <c r="K141" s="387"/>
      <c r="L141" s="387"/>
      <c r="M141" s="387"/>
      <c r="N141" s="387"/>
      <c r="O141" s="387"/>
      <c r="P141" s="387"/>
    </row>
    <row r="142" spans="1:16" ht="15.75" x14ac:dyDescent="0.25">
      <c r="A142" s="388" t="s">
        <v>511</v>
      </c>
      <c r="B142" s="389"/>
      <c r="C142" s="390" t="s">
        <v>86</v>
      </c>
      <c r="D142" s="390"/>
      <c r="E142" s="390"/>
      <c r="F142" s="391"/>
      <c r="G142" s="391"/>
      <c r="H142" s="391"/>
      <c r="I142" s="391"/>
      <c r="J142" s="391"/>
      <c r="K142" s="391"/>
      <c r="L142" s="391"/>
      <c r="M142" s="391"/>
      <c r="N142" s="391"/>
      <c r="O142" s="391"/>
      <c r="P142" s="391"/>
    </row>
    <row r="143" spans="1:16" ht="60" x14ac:dyDescent="0.25">
      <c r="A143" s="11" t="s">
        <v>512</v>
      </c>
      <c r="B143" s="12" t="s">
        <v>9</v>
      </c>
      <c r="C143" s="13" t="s">
        <v>87</v>
      </c>
      <c r="D143" s="12" t="s">
        <v>203</v>
      </c>
      <c r="E143" s="14">
        <v>3.1</v>
      </c>
      <c r="F143" s="387"/>
      <c r="G143" s="387"/>
      <c r="H143" s="387"/>
      <c r="I143" s="387"/>
      <c r="J143" s="387"/>
      <c r="K143" s="387"/>
      <c r="L143" s="387"/>
      <c r="M143" s="387"/>
      <c r="N143" s="387"/>
      <c r="O143" s="387"/>
      <c r="P143" s="387"/>
    </row>
    <row r="144" spans="1:16" ht="90" x14ac:dyDescent="0.25">
      <c r="A144" s="11" t="s">
        <v>513</v>
      </c>
      <c r="B144" s="12" t="s">
        <v>14</v>
      </c>
      <c r="C144" s="13" t="s">
        <v>88</v>
      </c>
      <c r="D144" s="12" t="s">
        <v>203</v>
      </c>
      <c r="E144" s="14">
        <v>3.1</v>
      </c>
      <c r="F144" s="387"/>
      <c r="G144" s="387"/>
      <c r="H144" s="387"/>
      <c r="I144" s="387"/>
      <c r="J144" s="387"/>
      <c r="K144" s="387"/>
      <c r="L144" s="387"/>
      <c r="M144" s="387"/>
      <c r="N144" s="387"/>
      <c r="O144" s="387"/>
      <c r="P144" s="387"/>
    </row>
    <row r="145" spans="1:16" ht="90" x14ac:dyDescent="0.25">
      <c r="A145" s="11" t="s">
        <v>514</v>
      </c>
      <c r="B145" s="12" t="s">
        <v>9</v>
      </c>
      <c r="C145" s="13" t="s">
        <v>89</v>
      </c>
      <c r="D145" s="12" t="s">
        <v>203</v>
      </c>
      <c r="E145" s="14">
        <v>3.1</v>
      </c>
      <c r="F145" s="387"/>
      <c r="G145" s="387"/>
      <c r="H145" s="387"/>
      <c r="I145" s="387"/>
      <c r="J145" s="387"/>
      <c r="K145" s="387"/>
      <c r="L145" s="387"/>
      <c r="M145" s="387"/>
      <c r="N145" s="387"/>
      <c r="O145" s="387"/>
      <c r="P145" s="387"/>
    </row>
    <row r="146" spans="1:16" ht="30" x14ac:dyDescent="0.25">
      <c r="A146" s="11" t="s">
        <v>515</v>
      </c>
      <c r="B146" s="12" t="s">
        <v>9</v>
      </c>
      <c r="C146" s="13" t="s">
        <v>90</v>
      </c>
      <c r="D146" s="12" t="s">
        <v>203</v>
      </c>
      <c r="E146" s="14">
        <v>3.1</v>
      </c>
      <c r="F146" s="387"/>
      <c r="G146" s="387"/>
      <c r="H146" s="387"/>
      <c r="I146" s="387"/>
      <c r="J146" s="387"/>
      <c r="K146" s="387"/>
      <c r="L146" s="387"/>
      <c r="M146" s="387"/>
      <c r="N146" s="387"/>
      <c r="O146" s="387"/>
      <c r="P146" s="387"/>
    </row>
    <row r="147" spans="1:16" ht="30" x14ac:dyDescent="0.25">
      <c r="A147" s="11" t="s">
        <v>516</v>
      </c>
      <c r="B147" s="12" t="s">
        <v>9</v>
      </c>
      <c r="C147" s="13" t="s">
        <v>91</v>
      </c>
      <c r="D147" s="12" t="s">
        <v>203</v>
      </c>
      <c r="E147" s="14">
        <v>3.1</v>
      </c>
      <c r="F147" s="387"/>
      <c r="G147" s="387"/>
      <c r="H147" s="387"/>
      <c r="I147" s="387"/>
      <c r="J147" s="387"/>
      <c r="K147" s="387"/>
      <c r="L147" s="387"/>
      <c r="M147" s="387"/>
      <c r="N147" s="387"/>
      <c r="O147" s="387"/>
      <c r="P147" s="387"/>
    </row>
    <row r="148" spans="1:16" ht="15.75" x14ac:dyDescent="0.25">
      <c r="A148" s="11" t="s">
        <v>517</v>
      </c>
      <c r="B148" s="12" t="s">
        <v>14</v>
      </c>
      <c r="C148" s="13" t="s">
        <v>92</v>
      </c>
      <c r="D148" s="12" t="s">
        <v>15</v>
      </c>
      <c r="E148" s="14">
        <v>7.2</v>
      </c>
      <c r="F148" s="387"/>
      <c r="G148" s="387"/>
      <c r="H148" s="387"/>
      <c r="I148" s="387"/>
      <c r="J148" s="387"/>
      <c r="K148" s="387"/>
      <c r="L148" s="387"/>
      <c r="M148" s="387"/>
      <c r="N148" s="387"/>
      <c r="O148" s="387"/>
      <c r="P148" s="387"/>
    </row>
    <row r="149" spans="1:16" ht="45" x14ac:dyDescent="0.25">
      <c r="A149" s="11" t="s">
        <v>518</v>
      </c>
      <c r="B149" s="12" t="s">
        <v>14</v>
      </c>
      <c r="C149" s="13" t="s">
        <v>93</v>
      </c>
      <c r="D149" s="12" t="s">
        <v>15</v>
      </c>
      <c r="E149" s="14">
        <v>10.4</v>
      </c>
      <c r="F149" s="387"/>
      <c r="G149" s="387"/>
      <c r="H149" s="387"/>
      <c r="I149" s="387"/>
      <c r="J149" s="387"/>
      <c r="K149" s="387"/>
      <c r="L149" s="387"/>
      <c r="M149" s="387"/>
      <c r="N149" s="387"/>
      <c r="O149" s="387"/>
      <c r="P149" s="387"/>
    </row>
    <row r="150" spans="1:16" ht="30" x14ac:dyDescent="0.25">
      <c r="A150" s="11" t="s">
        <v>519</v>
      </c>
      <c r="B150" s="12" t="s">
        <v>14</v>
      </c>
      <c r="C150" s="13" t="s">
        <v>173</v>
      </c>
      <c r="D150" s="12" t="s">
        <v>15</v>
      </c>
      <c r="E150" s="14">
        <v>3.6</v>
      </c>
      <c r="F150" s="387"/>
      <c r="G150" s="387"/>
      <c r="H150" s="387"/>
      <c r="I150" s="387"/>
      <c r="J150" s="387"/>
      <c r="K150" s="387"/>
      <c r="L150" s="387"/>
      <c r="M150" s="387"/>
      <c r="N150" s="387"/>
      <c r="O150" s="387"/>
      <c r="P150" s="387"/>
    </row>
    <row r="151" spans="1:16" ht="15.75" x14ac:dyDescent="0.25">
      <c r="A151" s="391">
        <v>11</v>
      </c>
      <c r="B151" s="391"/>
      <c r="C151" s="390" t="s">
        <v>144</v>
      </c>
      <c r="D151" s="391"/>
      <c r="E151" s="391"/>
      <c r="F151" s="391"/>
      <c r="G151" s="391"/>
      <c r="H151" s="391"/>
      <c r="I151" s="391"/>
      <c r="J151" s="391"/>
      <c r="K151" s="391"/>
      <c r="L151" s="391"/>
      <c r="M151" s="391"/>
      <c r="N151" s="391"/>
      <c r="O151" s="391"/>
      <c r="P151" s="391"/>
    </row>
    <row r="152" spans="1:16" ht="45" x14ac:dyDescent="0.25">
      <c r="A152" s="11" t="s">
        <v>520</v>
      </c>
      <c r="B152" s="14" t="s">
        <v>166</v>
      </c>
      <c r="C152" s="34" t="s">
        <v>271</v>
      </c>
      <c r="D152" s="35" t="s">
        <v>15</v>
      </c>
      <c r="E152" s="130">
        <v>23</v>
      </c>
      <c r="F152" s="387"/>
      <c r="G152" s="387"/>
      <c r="H152" s="387"/>
      <c r="I152" s="387"/>
      <c r="J152" s="387"/>
      <c r="K152" s="387"/>
      <c r="L152" s="387"/>
      <c r="M152" s="387"/>
      <c r="N152" s="387"/>
      <c r="O152" s="387"/>
      <c r="P152" s="387"/>
    </row>
    <row r="153" spans="1:16" ht="45" x14ac:dyDescent="0.25">
      <c r="A153" s="11" t="s">
        <v>521</v>
      </c>
      <c r="B153" s="14" t="s">
        <v>166</v>
      </c>
      <c r="C153" s="34" t="s">
        <v>272</v>
      </c>
      <c r="D153" s="35" t="s">
        <v>15</v>
      </c>
      <c r="E153" s="130">
        <v>24</v>
      </c>
      <c r="F153" s="387"/>
      <c r="G153" s="387"/>
      <c r="H153" s="387"/>
      <c r="I153" s="387"/>
      <c r="J153" s="387"/>
      <c r="K153" s="387"/>
      <c r="L153" s="387"/>
      <c r="M153" s="387"/>
      <c r="N153" s="387"/>
      <c r="O153" s="387"/>
      <c r="P153" s="387"/>
    </row>
    <row r="154" spans="1:16" ht="45" x14ac:dyDescent="0.25">
      <c r="A154" s="11" t="s">
        <v>522</v>
      </c>
      <c r="B154" s="14" t="s">
        <v>166</v>
      </c>
      <c r="C154" s="34" t="s">
        <v>273</v>
      </c>
      <c r="D154" s="35" t="s">
        <v>15</v>
      </c>
      <c r="E154" s="130">
        <v>91</v>
      </c>
      <c r="F154" s="387"/>
      <c r="G154" s="387"/>
      <c r="H154" s="387"/>
      <c r="I154" s="387"/>
      <c r="J154" s="387"/>
      <c r="K154" s="387"/>
      <c r="L154" s="387"/>
      <c r="M154" s="387"/>
      <c r="N154" s="387"/>
      <c r="O154" s="387"/>
      <c r="P154" s="387"/>
    </row>
    <row r="155" spans="1:16" ht="45" x14ac:dyDescent="0.25">
      <c r="A155" s="11" t="s">
        <v>523</v>
      </c>
      <c r="B155" s="14" t="s">
        <v>166</v>
      </c>
      <c r="C155" s="34" t="s">
        <v>274</v>
      </c>
      <c r="D155" s="35" t="s">
        <v>15</v>
      </c>
      <c r="E155" s="130">
        <v>168</v>
      </c>
      <c r="F155" s="387"/>
      <c r="G155" s="387"/>
      <c r="H155" s="387"/>
      <c r="I155" s="387"/>
      <c r="J155" s="387"/>
      <c r="K155" s="387"/>
      <c r="L155" s="387"/>
      <c r="M155" s="387"/>
      <c r="N155" s="387"/>
      <c r="O155" s="387"/>
      <c r="P155" s="387"/>
    </row>
    <row r="156" spans="1:16" ht="45" x14ac:dyDescent="0.25">
      <c r="A156" s="11" t="s">
        <v>524</v>
      </c>
      <c r="B156" s="14" t="s">
        <v>166</v>
      </c>
      <c r="C156" s="34" t="s">
        <v>275</v>
      </c>
      <c r="D156" s="35" t="s">
        <v>117</v>
      </c>
      <c r="E156" s="36">
        <v>1</v>
      </c>
      <c r="F156" s="387"/>
      <c r="G156" s="387"/>
      <c r="H156" s="387"/>
      <c r="I156" s="387"/>
      <c r="J156" s="387"/>
      <c r="K156" s="387"/>
      <c r="L156" s="387"/>
      <c r="M156" s="387"/>
      <c r="N156" s="387"/>
      <c r="O156" s="387"/>
      <c r="P156" s="387"/>
    </row>
    <row r="157" spans="1:16" ht="30" x14ac:dyDescent="0.25">
      <c r="A157" s="11" t="s">
        <v>525</v>
      </c>
      <c r="B157" s="14" t="s">
        <v>166</v>
      </c>
      <c r="C157" s="34" t="s">
        <v>146</v>
      </c>
      <c r="D157" s="38" t="s">
        <v>15</v>
      </c>
      <c r="E157" s="36">
        <v>23</v>
      </c>
      <c r="F157" s="387"/>
      <c r="G157" s="387"/>
      <c r="H157" s="387"/>
      <c r="I157" s="387"/>
      <c r="J157" s="387"/>
      <c r="K157" s="387"/>
      <c r="L157" s="387"/>
      <c r="M157" s="387"/>
      <c r="N157" s="387"/>
      <c r="O157" s="387"/>
      <c r="P157" s="387"/>
    </row>
    <row r="158" spans="1:16" ht="30" x14ac:dyDescent="0.25">
      <c r="A158" s="11" t="s">
        <v>526</v>
      </c>
      <c r="B158" s="14" t="s">
        <v>166</v>
      </c>
      <c r="C158" s="34" t="s">
        <v>147</v>
      </c>
      <c r="D158" s="38" t="s">
        <v>15</v>
      </c>
      <c r="E158" s="36">
        <v>24</v>
      </c>
      <c r="F158" s="387"/>
      <c r="G158" s="387"/>
      <c r="H158" s="387"/>
      <c r="I158" s="387"/>
      <c r="J158" s="387"/>
      <c r="K158" s="387"/>
      <c r="L158" s="387"/>
      <c r="M158" s="387"/>
      <c r="N158" s="387"/>
      <c r="O158" s="387"/>
      <c r="P158" s="387"/>
    </row>
    <row r="159" spans="1:16" ht="15.75" x14ac:dyDescent="0.25">
      <c r="A159" s="11" t="s">
        <v>527</v>
      </c>
      <c r="B159" s="14" t="s">
        <v>166</v>
      </c>
      <c r="C159" s="34" t="s">
        <v>148</v>
      </c>
      <c r="D159" s="38" t="s">
        <v>15</v>
      </c>
      <c r="E159" s="36">
        <v>91</v>
      </c>
      <c r="F159" s="387"/>
      <c r="G159" s="387"/>
      <c r="H159" s="387"/>
      <c r="I159" s="387"/>
      <c r="J159" s="387"/>
      <c r="K159" s="387"/>
      <c r="L159" s="387"/>
      <c r="M159" s="387"/>
      <c r="N159" s="387"/>
      <c r="O159" s="387"/>
      <c r="P159" s="387"/>
    </row>
    <row r="160" spans="1:16" ht="15.75" x14ac:dyDescent="0.25">
      <c r="A160" s="11" t="s">
        <v>528</v>
      </c>
      <c r="B160" s="14" t="s">
        <v>166</v>
      </c>
      <c r="C160" s="34" t="s">
        <v>149</v>
      </c>
      <c r="D160" s="38" t="s">
        <v>15</v>
      </c>
      <c r="E160" s="36">
        <v>168</v>
      </c>
      <c r="F160" s="387"/>
      <c r="G160" s="387"/>
      <c r="H160" s="387"/>
      <c r="I160" s="387"/>
      <c r="J160" s="387"/>
      <c r="K160" s="387"/>
      <c r="L160" s="387"/>
      <c r="M160" s="387"/>
      <c r="N160" s="387"/>
      <c r="O160" s="387"/>
      <c r="P160" s="387"/>
    </row>
    <row r="161" spans="1:16" ht="30" x14ac:dyDescent="0.25">
      <c r="A161" s="11" t="s">
        <v>529</v>
      </c>
      <c r="B161" s="14" t="s">
        <v>166</v>
      </c>
      <c r="C161" s="34" t="s">
        <v>150</v>
      </c>
      <c r="D161" s="38" t="s">
        <v>15</v>
      </c>
      <c r="E161" s="36">
        <v>70</v>
      </c>
      <c r="F161" s="387"/>
      <c r="G161" s="387"/>
      <c r="H161" s="387"/>
      <c r="I161" s="387"/>
      <c r="J161" s="387"/>
      <c r="K161" s="387"/>
      <c r="L161" s="387"/>
      <c r="M161" s="387"/>
      <c r="N161" s="387"/>
      <c r="O161" s="387"/>
      <c r="P161" s="387"/>
    </row>
    <row r="162" spans="1:16" ht="30" x14ac:dyDescent="0.25">
      <c r="A162" s="11" t="s">
        <v>530</v>
      </c>
      <c r="B162" s="14" t="s">
        <v>166</v>
      </c>
      <c r="C162" s="34" t="s">
        <v>151</v>
      </c>
      <c r="D162" s="38" t="s">
        <v>15</v>
      </c>
      <c r="E162" s="36">
        <v>21</v>
      </c>
      <c r="F162" s="387"/>
      <c r="G162" s="387"/>
      <c r="H162" s="387"/>
      <c r="I162" s="387"/>
      <c r="J162" s="387"/>
      <c r="K162" s="387"/>
      <c r="L162" s="387"/>
      <c r="M162" s="387"/>
      <c r="N162" s="387"/>
      <c r="O162" s="387"/>
      <c r="P162" s="387"/>
    </row>
    <row r="163" spans="1:16" ht="30" x14ac:dyDescent="0.25">
      <c r="A163" s="11" t="s">
        <v>531</v>
      </c>
      <c r="B163" s="14" t="s">
        <v>166</v>
      </c>
      <c r="C163" s="34" t="s">
        <v>152</v>
      </c>
      <c r="D163" s="38" t="s">
        <v>15</v>
      </c>
      <c r="E163" s="36">
        <v>56</v>
      </c>
      <c r="F163" s="387"/>
      <c r="G163" s="387"/>
      <c r="H163" s="387"/>
      <c r="I163" s="387"/>
      <c r="J163" s="387"/>
      <c r="K163" s="387"/>
      <c r="L163" s="387"/>
      <c r="M163" s="387"/>
      <c r="N163" s="387"/>
      <c r="O163" s="387"/>
      <c r="P163" s="387"/>
    </row>
    <row r="164" spans="1:16" ht="30" x14ac:dyDescent="0.25">
      <c r="A164" s="11" t="s">
        <v>532</v>
      </c>
      <c r="B164" s="14" t="s">
        <v>166</v>
      </c>
      <c r="C164" s="34" t="s">
        <v>153</v>
      </c>
      <c r="D164" s="38" t="s">
        <v>15</v>
      </c>
      <c r="E164" s="36">
        <v>34</v>
      </c>
      <c r="F164" s="387"/>
      <c r="G164" s="387"/>
      <c r="H164" s="387"/>
      <c r="I164" s="387"/>
      <c r="J164" s="387"/>
      <c r="K164" s="387"/>
      <c r="L164" s="387"/>
      <c r="M164" s="387"/>
      <c r="N164" s="387"/>
      <c r="O164" s="387"/>
      <c r="P164" s="387"/>
    </row>
    <row r="165" spans="1:16" ht="30" x14ac:dyDescent="0.25">
      <c r="A165" s="11" t="s">
        <v>533</v>
      </c>
      <c r="B165" s="14" t="s">
        <v>166</v>
      </c>
      <c r="C165" s="34" t="s">
        <v>154</v>
      </c>
      <c r="D165" s="35" t="s">
        <v>15</v>
      </c>
      <c r="E165" s="36">
        <v>24</v>
      </c>
      <c r="F165" s="387"/>
      <c r="G165" s="387"/>
      <c r="H165" s="387"/>
      <c r="I165" s="387"/>
      <c r="J165" s="387"/>
      <c r="K165" s="387"/>
      <c r="L165" s="387"/>
      <c r="M165" s="387"/>
      <c r="N165" s="387"/>
      <c r="O165" s="387"/>
      <c r="P165" s="387"/>
    </row>
    <row r="166" spans="1:16" ht="15.75" x14ac:dyDescent="0.25">
      <c r="A166" s="11" t="s">
        <v>534</v>
      </c>
      <c r="B166" s="14" t="s">
        <v>166</v>
      </c>
      <c r="C166" s="34" t="s">
        <v>155</v>
      </c>
      <c r="D166" s="35" t="s">
        <v>62</v>
      </c>
      <c r="E166" s="36">
        <v>1</v>
      </c>
      <c r="F166" s="387"/>
      <c r="G166" s="387"/>
      <c r="H166" s="387"/>
      <c r="I166" s="387"/>
      <c r="J166" s="387"/>
      <c r="K166" s="387"/>
      <c r="L166" s="387"/>
      <c r="M166" s="387"/>
      <c r="N166" s="387"/>
      <c r="O166" s="387"/>
      <c r="P166" s="387"/>
    </row>
    <row r="167" spans="1:16" ht="15.75" x14ac:dyDescent="0.25">
      <c r="A167" s="11" t="s">
        <v>535</v>
      </c>
      <c r="B167" s="14" t="s">
        <v>166</v>
      </c>
      <c r="C167" s="34" t="s">
        <v>156</v>
      </c>
      <c r="D167" s="35" t="s">
        <v>62</v>
      </c>
      <c r="E167" s="37">
        <v>1</v>
      </c>
      <c r="F167" s="387"/>
      <c r="G167" s="387"/>
      <c r="H167" s="387"/>
      <c r="I167" s="387"/>
      <c r="J167" s="387"/>
      <c r="K167" s="387"/>
      <c r="L167" s="387"/>
      <c r="M167" s="387"/>
      <c r="N167" s="387"/>
      <c r="O167" s="387"/>
      <c r="P167" s="387"/>
    </row>
    <row r="168" spans="1:16" ht="15.75" x14ac:dyDescent="0.25">
      <c r="A168" s="11" t="s">
        <v>536</v>
      </c>
      <c r="B168" s="14" t="s">
        <v>166</v>
      </c>
      <c r="C168" s="34" t="s">
        <v>157</v>
      </c>
      <c r="D168" s="35" t="s">
        <v>62</v>
      </c>
      <c r="E168" s="36">
        <v>2</v>
      </c>
      <c r="F168" s="387"/>
      <c r="G168" s="387"/>
      <c r="H168" s="387"/>
      <c r="I168" s="387"/>
      <c r="J168" s="387"/>
      <c r="K168" s="387"/>
      <c r="L168" s="387"/>
      <c r="M168" s="387"/>
      <c r="N168" s="387"/>
      <c r="O168" s="387"/>
      <c r="P168" s="387"/>
    </row>
    <row r="169" spans="1:16" ht="15.75" x14ac:dyDescent="0.25">
      <c r="A169" s="11" t="s">
        <v>537</v>
      </c>
      <c r="B169" s="14" t="s">
        <v>166</v>
      </c>
      <c r="C169" s="34" t="s">
        <v>158</v>
      </c>
      <c r="D169" s="35" t="s">
        <v>62</v>
      </c>
      <c r="E169" s="36">
        <v>7</v>
      </c>
      <c r="F169" s="387"/>
      <c r="G169" s="387"/>
      <c r="H169" s="387"/>
      <c r="I169" s="387"/>
      <c r="J169" s="387"/>
      <c r="K169" s="387"/>
      <c r="L169" s="387"/>
      <c r="M169" s="387"/>
      <c r="N169" s="387"/>
      <c r="O169" s="387"/>
      <c r="P169" s="387"/>
    </row>
    <row r="170" spans="1:16" ht="15.75" x14ac:dyDescent="0.25">
      <c r="A170" s="11" t="s">
        <v>538</v>
      </c>
      <c r="B170" s="14" t="s">
        <v>166</v>
      </c>
      <c r="C170" s="34" t="s">
        <v>159</v>
      </c>
      <c r="D170" s="35" t="s">
        <v>62</v>
      </c>
      <c r="E170" s="36">
        <v>7</v>
      </c>
      <c r="F170" s="387"/>
      <c r="G170" s="387"/>
      <c r="H170" s="387"/>
      <c r="I170" s="387"/>
      <c r="J170" s="387"/>
      <c r="K170" s="387"/>
      <c r="L170" s="387"/>
      <c r="M170" s="387"/>
      <c r="N170" s="387"/>
      <c r="O170" s="387"/>
      <c r="P170" s="387"/>
    </row>
    <row r="171" spans="1:16" ht="15.75" x14ac:dyDescent="0.25">
      <c r="A171" s="11" t="s">
        <v>539</v>
      </c>
      <c r="B171" s="14" t="s">
        <v>166</v>
      </c>
      <c r="C171" s="34" t="s">
        <v>160</v>
      </c>
      <c r="D171" s="35" t="s">
        <v>62</v>
      </c>
      <c r="E171" s="36">
        <v>14</v>
      </c>
      <c r="F171" s="387"/>
      <c r="G171" s="387"/>
      <c r="H171" s="387"/>
      <c r="I171" s="387"/>
      <c r="J171" s="387"/>
      <c r="K171" s="387"/>
      <c r="L171" s="387"/>
      <c r="M171" s="387"/>
      <c r="N171" s="387"/>
      <c r="O171" s="387"/>
      <c r="P171" s="387"/>
    </row>
    <row r="172" spans="1:16" ht="30" x14ac:dyDescent="0.25">
      <c r="A172" s="11" t="s">
        <v>540</v>
      </c>
      <c r="B172" s="14" t="s">
        <v>166</v>
      </c>
      <c r="C172" s="34" t="s">
        <v>276</v>
      </c>
      <c r="D172" s="35" t="s">
        <v>62</v>
      </c>
      <c r="E172" s="36">
        <v>7</v>
      </c>
      <c r="F172" s="387"/>
      <c r="G172" s="387"/>
      <c r="H172" s="387"/>
      <c r="I172" s="387"/>
      <c r="J172" s="387"/>
      <c r="K172" s="387"/>
      <c r="L172" s="387"/>
      <c r="M172" s="387"/>
      <c r="N172" s="387"/>
      <c r="O172" s="387"/>
      <c r="P172" s="387"/>
    </row>
    <row r="173" spans="1:16" ht="15.75" x14ac:dyDescent="0.25">
      <c r="A173" s="11" t="s">
        <v>541</v>
      </c>
      <c r="B173" s="14" t="s">
        <v>166</v>
      </c>
      <c r="C173" s="34" t="s">
        <v>161</v>
      </c>
      <c r="D173" s="35" t="s">
        <v>62</v>
      </c>
      <c r="E173" s="36">
        <v>1</v>
      </c>
      <c r="F173" s="387"/>
      <c r="G173" s="387"/>
      <c r="H173" s="387"/>
      <c r="I173" s="387"/>
      <c r="J173" s="387"/>
      <c r="K173" s="387"/>
      <c r="L173" s="387"/>
      <c r="M173" s="387"/>
      <c r="N173" s="387"/>
      <c r="O173" s="387"/>
      <c r="P173" s="387"/>
    </row>
    <row r="174" spans="1:16" ht="15.75" x14ac:dyDescent="0.25">
      <c r="A174" s="11" t="s">
        <v>542</v>
      </c>
      <c r="B174" s="14" t="s">
        <v>166</v>
      </c>
      <c r="C174" s="34" t="s">
        <v>162</v>
      </c>
      <c r="D174" s="35" t="s">
        <v>117</v>
      </c>
      <c r="E174" s="36">
        <v>1</v>
      </c>
      <c r="F174" s="387"/>
      <c r="G174" s="387"/>
      <c r="H174" s="387"/>
      <c r="I174" s="387"/>
      <c r="J174" s="387"/>
      <c r="K174" s="387"/>
      <c r="L174" s="387"/>
      <c r="M174" s="387"/>
      <c r="N174" s="387"/>
      <c r="O174" s="387"/>
      <c r="P174" s="387"/>
    </row>
    <row r="175" spans="1:16" ht="30" x14ac:dyDescent="0.25">
      <c r="A175" s="11" t="s">
        <v>543</v>
      </c>
      <c r="B175" s="14" t="s">
        <v>166</v>
      </c>
      <c r="C175" s="34" t="s">
        <v>163</v>
      </c>
      <c r="D175" s="35" t="s">
        <v>117</v>
      </c>
      <c r="E175" s="36">
        <v>1</v>
      </c>
      <c r="F175" s="387"/>
      <c r="G175" s="387"/>
      <c r="H175" s="387"/>
      <c r="I175" s="387"/>
      <c r="J175" s="387"/>
      <c r="K175" s="387"/>
      <c r="L175" s="387"/>
      <c r="M175" s="387"/>
      <c r="N175" s="387"/>
      <c r="O175" s="387"/>
      <c r="P175" s="387"/>
    </row>
    <row r="176" spans="1:16" ht="30" x14ac:dyDescent="0.25">
      <c r="A176" s="11" t="s">
        <v>544</v>
      </c>
      <c r="B176" s="14" t="s">
        <v>166</v>
      </c>
      <c r="C176" s="34" t="s">
        <v>171</v>
      </c>
      <c r="D176" s="35" t="s">
        <v>117</v>
      </c>
      <c r="E176" s="36">
        <v>1</v>
      </c>
      <c r="F176" s="387"/>
      <c r="G176" s="387"/>
      <c r="H176" s="387"/>
      <c r="I176" s="387"/>
      <c r="J176" s="387"/>
      <c r="K176" s="387"/>
      <c r="L176" s="387"/>
      <c r="M176" s="387"/>
      <c r="N176" s="387"/>
      <c r="O176" s="387"/>
      <c r="P176" s="387"/>
    </row>
    <row r="177" spans="1:16" ht="30" x14ac:dyDescent="0.25">
      <c r="A177" s="11" t="s">
        <v>545</v>
      </c>
      <c r="B177" s="14" t="s">
        <v>166</v>
      </c>
      <c r="C177" s="34" t="s">
        <v>164</v>
      </c>
      <c r="D177" s="35" t="s">
        <v>117</v>
      </c>
      <c r="E177" s="36">
        <v>1</v>
      </c>
      <c r="F177" s="387"/>
      <c r="G177" s="387"/>
      <c r="H177" s="387"/>
      <c r="I177" s="387"/>
      <c r="J177" s="387"/>
      <c r="K177" s="387"/>
      <c r="L177" s="387"/>
      <c r="M177" s="387"/>
      <c r="N177" s="387"/>
      <c r="O177" s="387"/>
      <c r="P177" s="387"/>
    </row>
    <row r="178" spans="1:16" ht="15.75" x14ac:dyDescent="0.25">
      <c r="A178" s="11" t="s">
        <v>546</v>
      </c>
      <c r="B178" s="14" t="s">
        <v>166</v>
      </c>
      <c r="C178" s="121" t="s">
        <v>165</v>
      </c>
      <c r="D178" s="35" t="s">
        <v>117</v>
      </c>
      <c r="E178" s="36">
        <v>35</v>
      </c>
      <c r="F178" s="387"/>
      <c r="G178" s="387"/>
      <c r="H178" s="387"/>
      <c r="I178" s="387"/>
      <c r="J178" s="387"/>
      <c r="K178" s="387"/>
      <c r="L178" s="387"/>
      <c r="M178" s="387"/>
      <c r="N178" s="387"/>
      <c r="O178" s="387"/>
      <c r="P178" s="387"/>
    </row>
    <row r="179" spans="1:16" ht="18" x14ac:dyDescent="0.25">
      <c r="A179" s="11" t="s">
        <v>547</v>
      </c>
      <c r="B179" s="14" t="s">
        <v>166</v>
      </c>
      <c r="C179" s="121" t="s">
        <v>278</v>
      </c>
      <c r="D179" s="12" t="s">
        <v>203</v>
      </c>
      <c r="E179" s="37">
        <v>84</v>
      </c>
      <c r="F179" s="387"/>
      <c r="G179" s="387"/>
      <c r="H179" s="387"/>
      <c r="I179" s="387"/>
      <c r="J179" s="387"/>
      <c r="K179" s="387"/>
      <c r="L179" s="387"/>
      <c r="M179" s="387"/>
      <c r="N179" s="387"/>
      <c r="O179" s="387"/>
      <c r="P179" s="387"/>
    </row>
    <row r="180" spans="1:16" ht="15.75" x14ac:dyDescent="0.25">
      <c r="A180" s="11" t="s">
        <v>548</v>
      </c>
      <c r="B180" s="14" t="s">
        <v>166</v>
      </c>
      <c r="C180" s="121" t="s">
        <v>280</v>
      </c>
      <c r="D180" s="35" t="s">
        <v>117</v>
      </c>
      <c r="E180" s="36">
        <v>70</v>
      </c>
      <c r="F180" s="387"/>
      <c r="G180" s="387"/>
      <c r="H180" s="387"/>
      <c r="I180" s="387"/>
      <c r="J180" s="387"/>
      <c r="K180" s="387"/>
      <c r="L180" s="387"/>
      <c r="M180" s="387"/>
      <c r="N180" s="387"/>
      <c r="O180" s="387"/>
      <c r="P180" s="387"/>
    </row>
    <row r="181" spans="1:16" ht="45" x14ac:dyDescent="0.25">
      <c r="A181" s="11" t="s">
        <v>549</v>
      </c>
      <c r="B181" s="14" t="s">
        <v>166</v>
      </c>
      <c r="C181" s="121" t="s">
        <v>277</v>
      </c>
      <c r="D181" s="35" t="s">
        <v>117</v>
      </c>
      <c r="E181" s="36">
        <v>35</v>
      </c>
      <c r="F181" s="387"/>
      <c r="G181" s="387"/>
      <c r="H181" s="387"/>
      <c r="I181" s="387"/>
      <c r="J181" s="387"/>
      <c r="K181" s="387"/>
      <c r="L181" s="387"/>
      <c r="M181" s="387"/>
      <c r="N181" s="387"/>
      <c r="O181" s="387"/>
      <c r="P181" s="387"/>
    </row>
    <row r="182" spans="1:16" ht="60" x14ac:dyDescent="0.25">
      <c r="A182" s="11" t="s">
        <v>550</v>
      </c>
      <c r="B182" s="14" t="s">
        <v>166</v>
      </c>
      <c r="C182" s="121" t="s">
        <v>399</v>
      </c>
      <c r="D182" s="35" t="s">
        <v>117</v>
      </c>
      <c r="E182" s="36">
        <v>35</v>
      </c>
      <c r="F182" s="387"/>
      <c r="G182" s="387"/>
      <c r="H182" s="387"/>
      <c r="I182" s="387"/>
      <c r="J182" s="387"/>
      <c r="K182" s="387"/>
      <c r="L182" s="387"/>
      <c r="M182" s="387"/>
      <c r="N182" s="387"/>
      <c r="O182" s="387"/>
      <c r="P182" s="387"/>
    </row>
    <row r="183" spans="1:16" ht="45" x14ac:dyDescent="0.25">
      <c r="A183" s="11" t="s">
        <v>551</v>
      </c>
      <c r="B183" s="14" t="s">
        <v>166</v>
      </c>
      <c r="C183" s="34" t="s">
        <v>398</v>
      </c>
      <c r="D183" s="35" t="s">
        <v>117</v>
      </c>
      <c r="E183" s="36">
        <v>1</v>
      </c>
      <c r="F183" s="387"/>
      <c r="G183" s="387"/>
      <c r="H183" s="387"/>
      <c r="I183" s="387"/>
      <c r="J183" s="387"/>
      <c r="K183" s="387"/>
      <c r="L183" s="387"/>
      <c r="M183" s="387"/>
      <c r="N183" s="387"/>
      <c r="O183" s="387"/>
      <c r="P183" s="387"/>
    </row>
    <row r="184" spans="1:16" ht="15.75" x14ac:dyDescent="0.25">
      <c r="A184" s="392">
        <v>12</v>
      </c>
      <c r="B184" s="393"/>
      <c r="C184" s="394" t="s">
        <v>349</v>
      </c>
      <c r="D184" s="395" t="s">
        <v>62</v>
      </c>
      <c r="E184" s="396">
        <v>1</v>
      </c>
      <c r="F184" s="397"/>
      <c r="G184" s="397"/>
      <c r="H184" s="397"/>
      <c r="I184" s="397"/>
      <c r="J184" s="397"/>
      <c r="K184" s="397"/>
      <c r="L184" s="397"/>
      <c r="M184" s="397"/>
      <c r="N184" s="397"/>
      <c r="O184" s="397"/>
      <c r="P184" s="397"/>
    </row>
    <row r="185" spans="1:16" ht="28.5" x14ac:dyDescent="0.25">
      <c r="A185" s="392">
        <v>13</v>
      </c>
      <c r="B185" s="393"/>
      <c r="C185" s="394" t="s">
        <v>609</v>
      </c>
      <c r="D185" s="395"/>
      <c r="E185" s="396"/>
      <c r="F185" s="397"/>
      <c r="G185" s="397"/>
      <c r="H185" s="397"/>
      <c r="I185" s="397"/>
      <c r="J185" s="397"/>
      <c r="K185" s="397"/>
      <c r="L185" s="397"/>
      <c r="M185" s="397"/>
      <c r="N185" s="397"/>
      <c r="O185" s="397"/>
      <c r="P185" s="397"/>
    </row>
    <row r="186" spans="1:16" ht="240" x14ac:dyDescent="0.25">
      <c r="A186" s="15" t="s">
        <v>607</v>
      </c>
      <c r="B186" s="18" t="s">
        <v>57</v>
      </c>
      <c r="C186" s="121" t="s">
        <v>270</v>
      </c>
      <c r="D186" s="122" t="s">
        <v>117</v>
      </c>
      <c r="E186" s="123">
        <v>1</v>
      </c>
      <c r="F186" s="429"/>
      <c r="G186" s="429"/>
      <c r="H186" s="429"/>
      <c r="I186" s="429"/>
      <c r="J186" s="429"/>
      <c r="K186" s="429"/>
      <c r="L186" s="429"/>
      <c r="M186" s="429"/>
      <c r="N186" s="429"/>
      <c r="O186" s="429"/>
      <c r="P186" s="429"/>
    </row>
    <row r="187" spans="1:16" ht="15.75" x14ac:dyDescent="0.25">
      <c r="A187" s="387"/>
      <c r="B187" s="387"/>
      <c r="C187" s="398" t="s">
        <v>220</v>
      </c>
      <c r="D187" s="387"/>
      <c r="E187" s="387"/>
      <c r="F187" s="387"/>
      <c r="G187" s="387"/>
      <c r="H187" s="387"/>
      <c r="I187" s="387"/>
      <c r="J187" s="387"/>
      <c r="K187" s="387"/>
      <c r="L187" s="387"/>
      <c r="M187" s="387"/>
      <c r="N187" s="387"/>
      <c r="O187" s="387"/>
      <c r="P187" s="387"/>
    </row>
    <row r="188" spans="1:16" ht="15.75" x14ac:dyDescent="0.25">
      <c r="A188" s="387"/>
      <c r="B188" s="387"/>
      <c r="C188" s="607" t="s">
        <v>552</v>
      </c>
      <c r="D188" s="607"/>
      <c r="E188" s="607"/>
      <c r="F188" s="607"/>
      <c r="G188" s="607"/>
      <c r="H188" s="607"/>
      <c r="I188" s="607"/>
      <c r="J188" s="607"/>
      <c r="K188" s="607"/>
      <c r="L188" s="387"/>
      <c r="M188" s="387"/>
      <c r="N188" s="387"/>
      <c r="O188" s="387"/>
      <c r="P188" s="387"/>
    </row>
    <row r="189" spans="1:16" ht="15.75" x14ac:dyDescent="0.25">
      <c r="A189" s="387"/>
      <c r="B189" s="387"/>
      <c r="C189" s="607" t="s">
        <v>326</v>
      </c>
      <c r="D189" s="607"/>
      <c r="E189" s="607"/>
      <c r="F189" s="607"/>
      <c r="G189" s="607"/>
      <c r="H189" s="607"/>
      <c r="I189" s="607"/>
      <c r="J189" s="607"/>
      <c r="K189" s="607"/>
      <c r="L189" s="387"/>
      <c r="M189" s="387"/>
      <c r="N189" s="387"/>
      <c r="O189" s="387"/>
      <c r="P189" s="387"/>
    </row>
    <row r="190" spans="1:16" ht="15.75" x14ac:dyDescent="0.25">
      <c r="A190" s="115"/>
      <c r="B190" s="115"/>
      <c r="C190" s="599"/>
      <c r="D190" s="599"/>
      <c r="E190" s="599"/>
      <c r="F190" s="599"/>
      <c r="G190" s="115"/>
      <c r="H190" s="115"/>
      <c r="I190" s="115"/>
      <c r="J190" s="115"/>
      <c r="K190" s="115"/>
      <c r="L190" s="115"/>
      <c r="M190" s="115"/>
      <c r="N190" s="115"/>
      <c r="O190" s="115"/>
      <c r="P190" s="115"/>
    </row>
    <row r="191" spans="1:16" ht="16.5" thickBot="1" x14ac:dyDescent="0.3">
      <c r="A191" s="115"/>
      <c r="B191" s="115"/>
      <c r="C191" s="115"/>
      <c r="D191" s="115"/>
      <c r="E191" s="600"/>
      <c r="F191" s="600"/>
      <c r="G191" s="115"/>
      <c r="H191" s="115"/>
      <c r="I191" s="115"/>
      <c r="J191" s="115"/>
      <c r="K191" s="115"/>
      <c r="L191" s="115"/>
      <c r="M191" s="115"/>
      <c r="N191" s="399" t="s">
        <v>220</v>
      </c>
      <c r="O191" s="601"/>
      <c r="P191" s="601"/>
    </row>
    <row r="192" spans="1:16" x14ac:dyDescent="0.25">
      <c r="A192" s="400"/>
      <c r="B192" s="400"/>
      <c r="C192" s="400"/>
      <c r="D192" s="400"/>
      <c r="E192" s="400"/>
      <c r="F192" s="400"/>
      <c r="G192" s="400"/>
      <c r="H192" s="400"/>
      <c r="I192" s="400"/>
      <c r="J192" s="400"/>
      <c r="K192" s="400"/>
      <c r="L192" s="400"/>
      <c r="M192" s="400"/>
      <c r="N192" s="400"/>
      <c r="O192" s="400"/>
      <c r="P192" s="400"/>
    </row>
    <row r="193" spans="1:1" ht="18.75" x14ac:dyDescent="0.25">
      <c r="A193" s="401" t="s">
        <v>553</v>
      </c>
    </row>
    <row r="194" spans="1:1" ht="18.75" x14ac:dyDescent="0.25">
      <c r="A194" s="401"/>
    </row>
    <row r="195" spans="1:1" ht="18.75" x14ac:dyDescent="0.25">
      <c r="A195" s="401" t="s">
        <v>554</v>
      </c>
    </row>
    <row r="196" spans="1:1" x14ac:dyDescent="0.25">
      <c r="A196" s="402" t="s">
        <v>555</v>
      </c>
    </row>
    <row r="197" spans="1:1" ht="18.75" x14ac:dyDescent="0.25">
      <c r="A197" s="401"/>
    </row>
    <row r="198" spans="1:1" ht="18.75" x14ac:dyDescent="0.25">
      <c r="A198" s="401" t="s">
        <v>556</v>
      </c>
    </row>
    <row r="199" spans="1:1" x14ac:dyDescent="0.25">
      <c r="A199" s="402" t="s">
        <v>555</v>
      </c>
    </row>
    <row r="200" spans="1:1" ht="18.75" x14ac:dyDescent="0.25">
      <c r="A200" s="401" t="s">
        <v>557</v>
      </c>
    </row>
    <row r="201" spans="1:1" ht="15.75" x14ac:dyDescent="0.25">
      <c r="A201" s="403"/>
    </row>
  </sheetData>
  <mergeCells count="23">
    <mergeCell ref="A7:P7"/>
    <mergeCell ref="B1:P1"/>
    <mergeCell ref="A2:P2"/>
    <mergeCell ref="A3:P3"/>
    <mergeCell ref="A4:P4"/>
    <mergeCell ref="A5:P5"/>
    <mergeCell ref="A6:P6"/>
    <mergeCell ref="A8:P8"/>
    <mergeCell ref="B13:B14"/>
    <mergeCell ref="D13:D14"/>
    <mergeCell ref="E13:E14"/>
    <mergeCell ref="C189:K189"/>
    <mergeCell ref="L13:P13"/>
    <mergeCell ref="C190:F190"/>
    <mergeCell ref="E191:F191"/>
    <mergeCell ref="O191:P191"/>
    <mergeCell ref="A9:P9"/>
    <mergeCell ref="A10:P10"/>
    <mergeCell ref="A11:P11"/>
    <mergeCell ref="A12:P12"/>
    <mergeCell ref="A13:A14"/>
    <mergeCell ref="F13:K13"/>
    <mergeCell ref="C188:K188"/>
  </mergeCells>
  <pageMargins left="0.7" right="0.7" top="0.75" bottom="0.75" header="0.3" footer="0.3"/>
  <pageSetup paperSize="9" scale="77"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90" zoomScaleNormal="100" zoomScaleSheetLayoutView="90" workbookViewId="0">
      <selection sqref="A1:IV2"/>
    </sheetView>
  </sheetViews>
  <sheetFormatPr defaultRowHeight="12.75" x14ac:dyDescent="0.2"/>
  <cols>
    <col min="1" max="1" width="5.5703125" style="62" customWidth="1"/>
    <col min="2" max="2" width="7.42578125" style="62" customWidth="1"/>
    <col min="3" max="3" width="54.140625" style="62" customWidth="1"/>
    <col min="4" max="4" width="12.42578125" style="62" customWidth="1"/>
    <col min="5" max="5" width="12.140625" style="62" customWidth="1"/>
    <col min="6" max="6" width="11.42578125" style="62" customWidth="1"/>
    <col min="7" max="7" width="11.85546875" style="62" customWidth="1"/>
    <col min="8" max="8" width="14.42578125" style="62" customWidth="1"/>
    <col min="9" max="16384" width="9.140625" style="62"/>
  </cols>
  <sheetData>
    <row r="1" spans="1:8" s="118" customFormat="1" ht="15.75" x14ac:dyDescent="0.25">
      <c r="B1" s="119"/>
      <c r="C1" s="608" t="s">
        <v>617</v>
      </c>
      <c r="D1" s="609"/>
      <c r="E1" s="609"/>
      <c r="F1" s="609"/>
      <c r="G1" s="609"/>
      <c r="H1" s="609"/>
    </row>
    <row r="2" spans="1:8" s="118" customFormat="1" ht="31.5" customHeight="1" x14ac:dyDescent="0.25">
      <c r="A2" s="462" t="s">
        <v>244</v>
      </c>
      <c r="B2" s="463"/>
      <c r="C2" s="463"/>
      <c r="D2" s="468"/>
      <c r="E2" s="468"/>
      <c r="F2" s="468"/>
      <c r="G2" s="468"/>
      <c r="H2" s="468"/>
    </row>
    <row r="3" spans="1:8" ht="55.5" customHeight="1" x14ac:dyDescent="0.2">
      <c r="A3" s="639" t="s">
        <v>558</v>
      </c>
      <c r="B3" s="639"/>
      <c r="C3" s="639"/>
      <c r="D3" s="639"/>
      <c r="E3" s="639"/>
      <c r="F3" s="639"/>
      <c r="G3" s="639"/>
      <c r="H3" s="639"/>
    </row>
    <row r="4" spans="1:8" ht="18.75" x14ac:dyDescent="0.2">
      <c r="A4" s="640" t="s">
        <v>559</v>
      </c>
      <c r="B4" s="640"/>
      <c r="C4" s="640"/>
      <c r="D4" s="640"/>
      <c r="E4" s="640"/>
      <c r="F4" s="640"/>
      <c r="G4" s="640"/>
      <c r="H4" s="640"/>
    </row>
    <row r="5" spans="1:8" ht="15.75" x14ac:dyDescent="0.2">
      <c r="A5" s="641"/>
      <c r="B5" s="641"/>
      <c r="C5" s="641"/>
      <c r="D5" s="641"/>
      <c r="E5" s="641"/>
      <c r="F5" s="641"/>
      <c r="G5" s="641"/>
      <c r="H5" s="641"/>
    </row>
    <row r="6" spans="1:8" ht="15.75" x14ac:dyDescent="0.2">
      <c r="A6" s="641" t="s">
        <v>560</v>
      </c>
      <c r="B6" s="641"/>
      <c r="C6" s="641"/>
      <c r="D6" s="641"/>
      <c r="E6" s="641"/>
      <c r="F6" s="641"/>
      <c r="G6" s="641"/>
      <c r="H6" s="641"/>
    </row>
    <row r="7" spans="1:8" ht="13.5" customHeight="1" x14ac:dyDescent="0.2">
      <c r="A7" s="619" t="s">
        <v>561</v>
      </c>
      <c r="B7" s="619"/>
      <c r="C7" s="619"/>
      <c r="D7" s="619"/>
      <c r="E7" s="619"/>
      <c r="F7" s="619"/>
      <c r="G7" s="619"/>
      <c r="H7" s="619"/>
    </row>
    <row r="8" spans="1:8" ht="18.75" x14ac:dyDescent="0.2">
      <c r="A8" s="636" t="s">
        <v>562</v>
      </c>
      <c r="B8" s="636"/>
      <c r="C8" s="636"/>
      <c r="D8" s="636"/>
      <c r="E8" s="636"/>
      <c r="F8" s="636"/>
      <c r="G8" s="636"/>
      <c r="H8" s="636"/>
    </row>
    <row r="9" spans="1:8" ht="18.75" x14ac:dyDescent="0.3">
      <c r="A9" s="637" t="s">
        <v>563</v>
      </c>
      <c r="B9" s="637"/>
      <c r="C9" s="637"/>
      <c r="D9" s="637"/>
      <c r="E9" s="637"/>
      <c r="F9" s="637"/>
      <c r="G9" s="637"/>
      <c r="H9" s="637"/>
    </row>
    <row r="10" spans="1:8" ht="18.75" x14ac:dyDescent="0.3">
      <c r="A10" s="637" t="s">
        <v>564</v>
      </c>
      <c r="B10" s="637"/>
      <c r="C10" s="637"/>
      <c r="D10" s="637"/>
      <c r="E10" s="637"/>
      <c r="F10" s="637"/>
      <c r="G10" s="637"/>
      <c r="H10" s="637"/>
    </row>
    <row r="11" spans="1:8" ht="18.75" x14ac:dyDescent="0.3">
      <c r="A11" s="638" t="s">
        <v>565</v>
      </c>
      <c r="B11" s="638"/>
      <c r="C11" s="638"/>
      <c r="D11" s="638"/>
      <c r="E11" s="638"/>
      <c r="F11" s="638"/>
      <c r="G11" s="638"/>
      <c r="H11" s="638"/>
    </row>
    <row r="12" spans="1:8" ht="18.75" customHeight="1" x14ac:dyDescent="0.2">
      <c r="A12" s="614" t="s">
        <v>566</v>
      </c>
      <c r="B12" s="614"/>
      <c r="C12" s="614"/>
      <c r="D12" s="614"/>
      <c r="E12" s="614"/>
      <c r="F12" s="614"/>
      <c r="G12" s="614"/>
      <c r="H12" s="614"/>
    </row>
    <row r="13" spans="1:8" ht="18.75" customHeight="1" x14ac:dyDescent="0.2">
      <c r="A13" s="614" t="s">
        <v>567</v>
      </c>
      <c r="B13" s="614"/>
      <c r="C13" s="614"/>
      <c r="D13" s="614"/>
      <c r="E13" s="614"/>
      <c r="F13" s="614"/>
      <c r="G13" s="614"/>
      <c r="H13" s="614"/>
    </row>
    <row r="14" spans="1:8" ht="18.75" customHeight="1" x14ac:dyDescent="0.2">
      <c r="A14" s="614" t="s">
        <v>568</v>
      </c>
      <c r="B14" s="614"/>
      <c r="C14" s="614"/>
      <c r="D14" s="614"/>
      <c r="E14" s="614"/>
      <c r="F14" s="614"/>
      <c r="G14" s="614"/>
      <c r="H14" s="614"/>
    </row>
    <row r="15" spans="1:8" ht="19.5" thickBot="1" x14ac:dyDescent="0.25">
      <c r="A15" s="626"/>
      <c r="B15" s="626"/>
      <c r="C15" s="626"/>
      <c r="D15" s="626"/>
      <c r="E15" s="626"/>
      <c r="F15" s="626"/>
      <c r="G15" s="626"/>
      <c r="H15" s="626"/>
    </row>
    <row r="16" spans="1:8" ht="31.5" x14ac:dyDescent="0.2">
      <c r="A16" s="404" t="s">
        <v>390</v>
      </c>
      <c r="B16" s="405" t="s">
        <v>569</v>
      </c>
      <c r="C16" s="627" t="s">
        <v>570</v>
      </c>
      <c r="D16" s="404" t="s">
        <v>571</v>
      </c>
      <c r="E16" s="630" t="s">
        <v>572</v>
      </c>
      <c r="F16" s="631"/>
      <c r="G16" s="632"/>
      <c r="H16" s="406" t="s">
        <v>573</v>
      </c>
    </row>
    <row r="17" spans="1:8" ht="32.25" thickBot="1" x14ac:dyDescent="0.25">
      <c r="A17" s="407" t="s">
        <v>574</v>
      </c>
      <c r="B17" s="408" t="s">
        <v>575</v>
      </c>
      <c r="C17" s="628"/>
      <c r="D17" s="407" t="s">
        <v>576</v>
      </c>
      <c r="E17" s="633"/>
      <c r="F17" s="634"/>
      <c r="G17" s="635"/>
      <c r="H17" s="409" t="s">
        <v>577</v>
      </c>
    </row>
    <row r="18" spans="1:8" ht="15.75" x14ac:dyDescent="0.2">
      <c r="A18" s="410"/>
      <c r="B18" s="410"/>
      <c r="C18" s="628"/>
      <c r="D18" s="410"/>
      <c r="E18" s="627" t="s">
        <v>578</v>
      </c>
      <c r="F18" s="627" t="s">
        <v>579</v>
      </c>
      <c r="G18" s="407" t="s">
        <v>580</v>
      </c>
      <c r="H18" s="409" t="s">
        <v>581</v>
      </c>
    </row>
    <row r="19" spans="1:8" ht="16.5" thickBot="1" x14ac:dyDescent="0.25">
      <c r="A19" s="411"/>
      <c r="B19" s="411"/>
      <c r="C19" s="629"/>
      <c r="D19" s="411"/>
      <c r="E19" s="629"/>
      <c r="F19" s="629"/>
      <c r="G19" s="412" t="s">
        <v>582</v>
      </c>
      <c r="H19" s="413"/>
    </row>
    <row r="20" spans="1:8" ht="19.5" thickBot="1" x14ac:dyDescent="0.25">
      <c r="A20" s="414">
        <v>1</v>
      </c>
      <c r="B20" s="414">
        <v>1</v>
      </c>
      <c r="C20" s="415" t="str">
        <f>'[1]lokālā tāme'!C13</f>
        <v>Cokola un betona kāpņu remonts un apdare</v>
      </c>
      <c r="D20" s="416"/>
      <c r="E20" s="414"/>
      <c r="F20" s="414"/>
      <c r="G20" s="414"/>
      <c r="H20" s="417"/>
    </row>
    <row r="21" spans="1:8" ht="19.5" thickBot="1" x14ac:dyDescent="0.25">
      <c r="A21" s="414">
        <v>2</v>
      </c>
      <c r="B21" s="414">
        <v>2</v>
      </c>
      <c r="C21" s="415" t="str">
        <f>'[1]lokālā tāme'!C26</f>
        <v>Logu un durvju nomaiņa</v>
      </c>
      <c r="D21" s="416"/>
      <c r="E21" s="414"/>
      <c r="F21" s="414"/>
      <c r="G21" s="414"/>
      <c r="H21" s="417"/>
    </row>
    <row r="22" spans="1:8" ht="19.5" thickBot="1" x14ac:dyDescent="0.25">
      <c r="A22" s="414">
        <v>3</v>
      </c>
      <c r="B22" s="414">
        <v>3</v>
      </c>
      <c r="C22" s="415" t="str">
        <f>'[1]lokālā tāme'!C46</f>
        <v>Fasādes siltināšana un apdare</v>
      </c>
      <c r="D22" s="416"/>
      <c r="E22" s="414"/>
      <c r="F22" s="414"/>
      <c r="G22" s="414"/>
      <c r="H22" s="417"/>
    </row>
    <row r="23" spans="1:8" ht="19.5" thickBot="1" x14ac:dyDescent="0.25">
      <c r="A23" s="414">
        <v>4</v>
      </c>
      <c r="B23" s="414">
        <v>4</v>
      </c>
      <c r="C23" s="415" t="str">
        <f>'[1]lokālā tāme'!C59</f>
        <v>Ailsānu siltināšana un apdare</v>
      </c>
      <c r="D23" s="416"/>
      <c r="E23" s="414"/>
      <c r="F23" s="414"/>
      <c r="G23" s="414"/>
      <c r="H23" s="417"/>
    </row>
    <row r="24" spans="1:8" ht="19.5" thickBot="1" x14ac:dyDescent="0.25">
      <c r="A24" s="414">
        <v>5</v>
      </c>
      <c r="B24" s="414">
        <v>5</v>
      </c>
      <c r="C24" s="415" t="str">
        <f>'[1]lokālā tāme'!C65</f>
        <v>Pagraba pārseguma siltināšana un remonts</v>
      </c>
      <c r="D24" s="416"/>
      <c r="E24" s="414"/>
      <c r="F24" s="414"/>
      <c r="G24" s="414"/>
      <c r="H24" s="417"/>
    </row>
    <row r="25" spans="1:8" ht="32.25" thickBot="1" x14ac:dyDescent="0.25">
      <c r="A25" s="414">
        <v>6</v>
      </c>
      <c r="B25" s="414">
        <v>6</v>
      </c>
      <c r="C25" s="415" t="str">
        <f>'[1]lokālā tāme'!C68</f>
        <v>5. stāva pārseguma siltināšana un elektroinstalācijas sakārtošana bēniņos</v>
      </c>
      <c r="D25" s="416"/>
      <c r="E25" s="414"/>
      <c r="F25" s="414"/>
      <c r="G25" s="414"/>
      <c r="H25" s="417"/>
    </row>
    <row r="26" spans="1:8" ht="19.5" thickBot="1" x14ac:dyDescent="0.25">
      <c r="A26" s="414">
        <v>7</v>
      </c>
      <c r="B26" s="414">
        <v>7</v>
      </c>
      <c r="C26" s="415" t="str">
        <f>'[1]lokālā tāme'!C80</f>
        <v>Kāpņu telpas remonts</v>
      </c>
      <c r="D26" s="416"/>
      <c r="E26" s="414"/>
      <c r="F26" s="414"/>
      <c r="G26" s="414"/>
      <c r="H26" s="417"/>
    </row>
    <row r="27" spans="1:8" ht="19.5" thickBot="1" x14ac:dyDescent="0.25">
      <c r="A27" s="414">
        <v>8</v>
      </c>
      <c r="B27" s="414">
        <v>8</v>
      </c>
      <c r="C27" s="415" t="str">
        <f>'[1]lokālā tāme'!C111</f>
        <v>Ventilācijas sistēmas rekonstrukcija</v>
      </c>
      <c r="D27" s="416"/>
      <c r="E27" s="414"/>
      <c r="F27" s="414"/>
      <c r="G27" s="414"/>
      <c r="H27" s="417"/>
    </row>
    <row r="28" spans="1:8" ht="19.5" thickBot="1" x14ac:dyDescent="0.25">
      <c r="A28" s="414">
        <v>9</v>
      </c>
      <c r="B28" s="414">
        <v>9</v>
      </c>
      <c r="C28" s="415" t="str">
        <f>'[1]lokālā tāme'!C125</f>
        <v>Jumta seguma nomaiņa</v>
      </c>
      <c r="D28" s="416"/>
      <c r="E28" s="414"/>
      <c r="F28" s="414"/>
      <c r="G28" s="414"/>
      <c r="H28" s="417"/>
    </row>
    <row r="29" spans="1:8" ht="19.5" thickBot="1" x14ac:dyDescent="0.25">
      <c r="A29" s="414">
        <v>10</v>
      </c>
      <c r="B29" s="414">
        <v>10</v>
      </c>
      <c r="C29" s="415" t="str">
        <f>'[1]lokālā tāme'!C140</f>
        <v>Ieejas mezglu un jumtiņu renovācija</v>
      </c>
      <c r="D29" s="416"/>
      <c r="E29" s="414"/>
      <c r="F29" s="414"/>
      <c r="G29" s="414"/>
      <c r="H29" s="417"/>
    </row>
    <row r="30" spans="1:8" ht="19.5" thickBot="1" x14ac:dyDescent="0.25">
      <c r="A30" s="414">
        <v>11</v>
      </c>
      <c r="B30" s="414">
        <v>11</v>
      </c>
      <c r="C30" s="415" t="str">
        <f>'[1]lokālā tāme'!C149</f>
        <v>Ūdensapgādes sistēmas renovācija</v>
      </c>
      <c r="D30" s="416"/>
      <c r="E30" s="414"/>
      <c r="F30" s="414"/>
      <c r="G30" s="414"/>
      <c r="H30" s="417"/>
    </row>
    <row r="31" spans="1:8" ht="19.5" thickBot="1" x14ac:dyDescent="0.25">
      <c r="A31" s="414">
        <v>12</v>
      </c>
      <c r="B31" s="414">
        <v>12</v>
      </c>
      <c r="C31" s="418" t="str">
        <f>'[1]lokālā tāme'!C182</f>
        <v>Informatīvais stends</v>
      </c>
      <c r="D31" s="416"/>
      <c r="E31" s="414"/>
      <c r="F31" s="414"/>
      <c r="G31" s="414"/>
      <c r="H31" s="417"/>
    </row>
    <row r="32" spans="1:8" ht="19.5" thickBot="1" x14ac:dyDescent="0.25">
      <c r="A32" s="414">
        <v>13</v>
      </c>
      <c r="B32" s="414">
        <v>13</v>
      </c>
      <c r="C32" s="418" t="str">
        <f>'18.pielikums'!C185</f>
        <v>Zibensaizsardzības ierīkošana - neattiecināmās izmaksas</v>
      </c>
      <c r="D32" s="416"/>
      <c r="E32" s="414"/>
      <c r="F32" s="414"/>
      <c r="G32" s="414"/>
      <c r="H32" s="417"/>
    </row>
    <row r="33" spans="1:8" ht="16.5" thickBot="1" x14ac:dyDescent="0.25">
      <c r="A33" s="617" t="s">
        <v>220</v>
      </c>
      <c r="B33" s="617"/>
      <c r="C33" s="618"/>
      <c r="D33" s="414"/>
      <c r="E33" s="620"/>
      <c r="F33" s="621"/>
      <c r="G33" s="621"/>
      <c r="H33" s="621"/>
    </row>
    <row r="34" spans="1:8" ht="16.5" thickBot="1" x14ac:dyDescent="0.25">
      <c r="A34" s="617" t="s">
        <v>583</v>
      </c>
      <c r="B34" s="617"/>
      <c r="C34" s="618"/>
      <c r="D34" s="414"/>
      <c r="E34" s="622"/>
      <c r="F34" s="623"/>
      <c r="G34" s="623"/>
      <c r="H34" s="623"/>
    </row>
    <row r="35" spans="1:8" ht="16.5" thickBot="1" x14ac:dyDescent="0.25">
      <c r="A35" s="624" t="s">
        <v>584</v>
      </c>
      <c r="B35" s="624"/>
      <c r="C35" s="625"/>
      <c r="D35" s="414"/>
      <c r="E35" s="622"/>
      <c r="F35" s="623"/>
      <c r="G35" s="623"/>
      <c r="H35" s="623"/>
    </row>
    <row r="36" spans="1:8" ht="16.5" thickBot="1" x14ac:dyDescent="0.25">
      <c r="A36" s="617" t="s">
        <v>585</v>
      </c>
      <c r="B36" s="617"/>
      <c r="C36" s="618"/>
      <c r="D36" s="414"/>
      <c r="E36" s="622"/>
      <c r="F36" s="623"/>
      <c r="G36" s="623"/>
      <c r="H36" s="623"/>
    </row>
    <row r="37" spans="1:8" ht="16.5" thickBot="1" x14ac:dyDescent="0.25">
      <c r="A37" s="615" t="s">
        <v>586</v>
      </c>
      <c r="B37" s="615"/>
      <c r="C37" s="616"/>
      <c r="D37" s="414"/>
      <c r="E37" s="622"/>
      <c r="F37" s="623"/>
      <c r="G37" s="623"/>
      <c r="H37" s="623"/>
    </row>
    <row r="38" spans="1:8" ht="16.5" thickBot="1" x14ac:dyDescent="0.25">
      <c r="A38" s="617" t="s">
        <v>332</v>
      </c>
      <c r="B38" s="617"/>
      <c r="C38" s="618"/>
      <c r="D38" s="414"/>
      <c r="E38" s="622"/>
      <c r="F38" s="623"/>
      <c r="G38" s="623"/>
      <c r="H38" s="623"/>
    </row>
    <row r="39" spans="1:8" ht="18.75" x14ac:dyDescent="0.2">
      <c r="A39" s="614" t="s">
        <v>587</v>
      </c>
      <c r="B39" s="614"/>
      <c r="C39" s="614"/>
      <c r="D39" s="614"/>
      <c r="E39" s="614"/>
      <c r="F39" s="614"/>
      <c r="G39" s="614"/>
      <c r="H39" s="614"/>
    </row>
    <row r="40" spans="1:8" ht="22.5" x14ac:dyDescent="0.2">
      <c r="A40" s="619" t="s">
        <v>588</v>
      </c>
      <c r="B40" s="619"/>
      <c r="C40" s="619"/>
      <c r="D40" s="619"/>
      <c r="E40" s="619"/>
      <c r="F40" s="619"/>
      <c r="G40" s="619"/>
      <c r="H40" s="619"/>
    </row>
    <row r="41" spans="1:8" ht="24" customHeight="1" x14ac:dyDescent="0.2">
      <c r="A41" s="614" t="s">
        <v>589</v>
      </c>
      <c r="B41" s="614"/>
      <c r="C41" s="614"/>
      <c r="D41" s="614"/>
      <c r="E41" s="614"/>
      <c r="F41" s="614"/>
      <c r="G41" s="614"/>
      <c r="H41" s="614"/>
    </row>
    <row r="42" spans="1:8" ht="22.5" customHeight="1" x14ac:dyDescent="0.2">
      <c r="A42" s="619" t="s">
        <v>588</v>
      </c>
      <c r="B42" s="619"/>
      <c r="C42" s="619"/>
      <c r="D42" s="619"/>
      <c r="E42" s="619"/>
      <c r="F42" s="619"/>
      <c r="G42" s="619"/>
      <c r="H42" s="619"/>
    </row>
    <row r="43" spans="1:8" ht="10.5" customHeight="1" x14ac:dyDescent="0.2">
      <c r="A43" s="614" t="s">
        <v>590</v>
      </c>
      <c r="B43" s="614"/>
      <c r="C43" s="614"/>
      <c r="D43" s="614"/>
      <c r="E43" s="614"/>
      <c r="F43" s="614"/>
      <c r="G43" s="614"/>
      <c r="H43" s="614"/>
    </row>
    <row r="44" spans="1:8" ht="18.75" x14ac:dyDescent="0.2">
      <c r="A44" s="614"/>
      <c r="B44" s="614"/>
      <c r="C44" s="614"/>
      <c r="D44" s="614"/>
      <c r="E44" s="614"/>
      <c r="F44" s="614"/>
      <c r="G44" s="614"/>
      <c r="H44" s="614"/>
    </row>
  </sheetData>
  <mergeCells count="32">
    <mergeCell ref="C1:H1"/>
    <mergeCell ref="A2:H2"/>
    <mergeCell ref="A3:H3"/>
    <mergeCell ref="A4:H4"/>
    <mergeCell ref="A5:H5"/>
    <mergeCell ref="A6:H6"/>
    <mergeCell ref="A7:H7"/>
    <mergeCell ref="A8:H8"/>
    <mergeCell ref="A9:H9"/>
    <mergeCell ref="A10:H10"/>
    <mergeCell ref="A11:H11"/>
    <mergeCell ref="A12:H12"/>
    <mergeCell ref="A13:H13"/>
    <mergeCell ref="A14:H14"/>
    <mergeCell ref="A15:H15"/>
    <mergeCell ref="C16:C19"/>
    <mergeCell ref="E16:G17"/>
    <mergeCell ref="E18:E19"/>
    <mergeCell ref="F18:F19"/>
    <mergeCell ref="A33:C33"/>
    <mergeCell ref="E33:H38"/>
    <mergeCell ref="A34:C34"/>
    <mergeCell ref="A35:C35"/>
    <mergeCell ref="A36:C36"/>
    <mergeCell ref="A43:H43"/>
    <mergeCell ref="A44:H44"/>
    <mergeCell ref="A37:C37"/>
    <mergeCell ref="A38:C38"/>
    <mergeCell ref="A39:H39"/>
    <mergeCell ref="A40:H40"/>
    <mergeCell ref="A41:H41"/>
    <mergeCell ref="A42:H42"/>
  </mergeCells>
  <pageMargins left="0.7" right="0.7" top="0.75" bottom="0.75" header="0.3" footer="0.3"/>
  <pageSetup paperSize="9"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zoomScaleSheetLayoutView="80" workbookViewId="0"/>
  </sheetViews>
  <sheetFormatPr defaultRowHeight="12.75" x14ac:dyDescent="0.2"/>
  <cols>
    <col min="1" max="1" width="12.140625" style="62" customWidth="1"/>
    <col min="2" max="2" width="54.85546875" style="62" customWidth="1"/>
    <col min="3" max="3" width="23.85546875" style="62" customWidth="1"/>
    <col min="4" max="16384" width="9.140625" style="62"/>
  </cols>
  <sheetData>
    <row r="1" spans="1:8" s="118" customFormat="1" ht="15.75" x14ac:dyDescent="0.25">
      <c r="B1" s="119"/>
      <c r="C1" s="379" t="s">
        <v>618</v>
      </c>
      <c r="D1" s="62"/>
      <c r="E1" s="62"/>
      <c r="F1" s="62"/>
      <c r="G1" s="62"/>
      <c r="H1" s="62"/>
    </row>
    <row r="2" spans="1:8" s="118" customFormat="1" ht="31.5" customHeight="1" x14ac:dyDescent="0.25">
      <c r="A2" s="462" t="s">
        <v>244</v>
      </c>
      <c r="B2" s="639"/>
      <c r="C2" s="639"/>
      <c r="D2" s="435"/>
      <c r="E2" s="435"/>
      <c r="F2" s="435"/>
      <c r="G2" s="435"/>
      <c r="H2" s="435"/>
    </row>
    <row r="3" spans="1:8" x14ac:dyDescent="0.2">
      <c r="A3" s="644" t="s">
        <v>591</v>
      </c>
      <c r="B3" s="609"/>
      <c r="C3" s="609"/>
    </row>
    <row r="4" spans="1:8" ht="48" customHeight="1" x14ac:dyDescent="0.2">
      <c r="A4" s="644" t="s">
        <v>592</v>
      </c>
      <c r="B4" s="609"/>
      <c r="C4" s="609"/>
    </row>
    <row r="5" spans="1:8" ht="18.75" x14ac:dyDescent="0.2">
      <c r="A5" s="644"/>
      <c r="B5" s="644"/>
      <c r="C5" s="644"/>
    </row>
    <row r="6" spans="1:8" ht="18.75" customHeight="1" x14ac:dyDescent="0.2">
      <c r="A6" s="644" t="s">
        <v>593</v>
      </c>
      <c r="B6" s="644"/>
      <c r="C6" s="644"/>
    </row>
    <row r="7" spans="1:8" ht="37.5" customHeight="1" x14ac:dyDescent="0.2">
      <c r="A7" s="644" t="s">
        <v>594</v>
      </c>
      <c r="B7" s="644"/>
      <c r="C7" s="644"/>
    </row>
    <row r="8" spans="1:8" ht="22.5" x14ac:dyDescent="0.2">
      <c r="A8" s="649" t="s">
        <v>595</v>
      </c>
      <c r="B8" s="649"/>
      <c r="C8" s="649"/>
    </row>
    <row r="9" spans="1:8" ht="18.75" customHeight="1" x14ac:dyDescent="0.2">
      <c r="A9" s="650" t="s">
        <v>596</v>
      </c>
      <c r="B9" s="650"/>
      <c r="C9" s="650"/>
    </row>
    <row r="10" spans="1:8" ht="18.75" x14ac:dyDescent="0.2">
      <c r="A10" s="644" t="s">
        <v>597</v>
      </c>
      <c r="B10" s="644"/>
      <c r="C10" s="644"/>
    </row>
    <row r="11" spans="1:8" ht="18.75" x14ac:dyDescent="0.2">
      <c r="A11" s="614"/>
      <c r="B11" s="614"/>
      <c r="C11" s="614"/>
    </row>
    <row r="12" spans="1:8" ht="18.75" customHeight="1" x14ac:dyDescent="0.2">
      <c r="A12" s="640" t="s">
        <v>598</v>
      </c>
      <c r="B12" s="640"/>
      <c r="C12" s="640"/>
    </row>
    <row r="13" spans="1:8" ht="18.75" x14ac:dyDescent="0.2">
      <c r="A13" s="640"/>
      <c r="B13" s="640"/>
      <c r="C13" s="640"/>
    </row>
    <row r="14" spans="1:8" ht="33.75" customHeight="1" x14ac:dyDescent="0.2">
      <c r="A14" s="614" t="s">
        <v>599</v>
      </c>
      <c r="B14" s="614"/>
      <c r="C14" s="614"/>
    </row>
    <row r="15" spans="1:8" ht="18.75" x14ac:dyDescent="0.2">
      <c r="A15" s="614" t="s">
        <v>600</v>
      </c>
      <c r="B15" s="614"/>
      <c r="C15" s="614"/>
    </row>
    <row r="16" spans="1:8" ht="18.75" x14ac:dyDescent="0.2">
      <c r="A16" s="647" t="s">
        <v>565</v>
      </c>
      <c r="B16" s="647"/>
      <c r="C16" s="647"/>
    </row>
    <row r="17" spans="1:3" ht="18.75" x14ac:dyDescent="0.2">
      <c r="A17" s="614"/>
      <c r="B17" s="614"/>
      <c r="C17" s="614"/>
    </row>
    <row r="18" spans="1:3" ht="18.75" x14ac:dyDescent="0.2">
      <c r="A18" s="644" t="s">
        <v>601</v>
      </c>
      <c r="B18" s="644"/>
      <c r="C18" s="644"/>
    </row>
    <row r="19" spans="1:3" ht="19.5" thickBot="1" x14ac:dyDescent="0.25">
      <c r="A19" s="648"/>
      <c r="B19" s="648"/>
      <c r="C19" s="648"/>
    </row>
    <row r="20" spans="1:3" ht="18.75" x14ac:dyDescent="0.2">
      <c r="A20" s="419" t="s">
        <v>390</v>
      </c>
      <c r="B20" s="642" t="s">
        <v>602</v>
      </c>
      <c r="C20" s="420" t="s">
        <v>603</v>
      </c>
    </row>
    <row r="21" spans="1:3" ht="19.5" thickBot="1" x14ac:dyDescent="0.25">
      <c r="A21" s="421" t="s">
        <v>574</v>
      </c>
      <c r="B21" s="643"/>
      <c r="C21" s="422" t="s">
        <v>582</v>
      </c>
    </row>
    <row r="22" spans="1:3" ht="57" thickBot="1" x14ac:dyDescent="0.25">
      <c r="A22" s="423">
        <v>1</v>
      </c>
      <c r="B22" s="424" t="s">
        <v>605</v>
      </c>
      <c r="C22" s="424"/>
    </row>
    <row r="23" spans="1:3" ht="57" thickBot="1" x14ac:dyDescent="0.25">
      <c r="A23" s="423">
        <v>2</v>
      </c>
      <c r="B23" s="424" t="s">
        <v>606</v>
      </c>
      <c r="C23" s="424"/>
    </row>
    <row r="24" spans="1:3" ht="19.5" thickBot="1" x14ac:dyDescent="0.25">
      <c r="A24" s="423"/>
      <c r="B24" s="425" t="s">
        <v>220</v>
      </c>
      <c r="C24" s="424"/>
    </row>
    <row r="25" spans="1:3" ht="19.5" thickBot="1" x14ac:dyDescent="0.25">
      <c r="A25" s="645"/>
      <c r="B25" s="645"/>
      <c r="C25" s="645"/>
    </row>
    <row r="26" spans="1:3" ht="38.25" thickBot="1" x14ac:dyDescent="0.25">
      <c r="A26" s="426" t="s">
        <v>604</v>
      </c>
      <c r="B26" s="427"/>
    </row>
    <row r="27" spans="1:3" ht="18.75" x14ac:dyDescent="0.2">
      <c r="A27" s="644"/>
      <c r="B27" s="644"/>
      <c r="C27" s="644"/>
    </row>
    <row r="28" spans="1:3" ht="18.75" x14ac:dyDescent="0.2">
      <c r="A28" s="614" t="s">
        <v>587</v>
      </c>
      <c r="B28" s="614"/>
      <c r="C28" s="614"/>
    </row>
    <row r="29" spans="1:3" ht="22.5" x14ac:dyDescent="0.2">
      <c r="A29" s="619" t="s">
        <v>555</v>
      </c>
      <c r="B29" s="619"/>
      <c r="C29" s="619"/>
    </row>
    <row r="30" spans="1:3" ht="37.5" customHeight="1" x14ac:dyDescent="0.2">
      <c r="A30" s="614" t="s">
        <v>557</v>
      </c>
      <c r="B30" s="614"/>
      <c r="C30" s="614"/>
    </row>
    <row r="31" spans="1:3" ht="18.75" x14ac:dyDescent="0.2">
      <c r="A31" s="646"/>
      <c r="B31" s="646"/>
      <c r="C31" s="646"/>
    </row>
    <row r="32" spans="1:3" ht="18.75" x14ac:dyDescent="0.2">
      <c r="A32" s="644"/>
      <c r="B32" s="644"/>
      <c r="C32" s="644"/>
    </row>
    <row r="33" spans="1:1" ht="18.75" x14ac:dyDescent="0.2">
      <c r="A33" s="428"/>
    </row>
  </sheetData>
  <mergeCells count="26">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B20:B21"/>
    <mergeCell ref="A32:C32"/>
    <mergeCell ref="A25:C25"/>
    <mergeCell ref="A27:C27"/>
    <mergeCell ref="A28:C28"/>
    <mergeCell ref="A29:C29"/>
    <mergeCell ref="A30:C30"/>
    <mergeCell ref="A31:C31"/>
  </mergeCell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Zeros="0" topLeftCell="A4" workbookViewId="0">
      <selection activeCell="C5" sqref="C5:C6"/>
    </sheetView>
  </sheetViews>
  <sheetFormatPr defaultRowHeight="15" x14ac:dyDescent="0.2"/>
  <cols>
    <col min="1" max="1" width="7.5703125" style="58" customWidth="1"/>
    <col min="2" max="2" width="9.140625" style="58"/>
    <col min="3" max="3" width="41" style="58" customWidth="1"/>
    <col min="4" max="4" width="9.5703125" style="58" customWidth="1"/>
    <col min="5" max="16384" width="9.140625" style="58"/>
  </cols>
  <sheetData>
    <row r="1" spans="1:9" s="1" customFormat="1" x14ac:dyDescent="0.2">
      <c r="A1" s="437" t="s">
        <v>397</v>
      </c>
      <c r="B1" s="437"/>
      <c r="C1" s="437"/>
      <c r="D1" s="437"/>
      <c r="E1" s="438"/>
    </row>
    <row r="2" spans="1:9" s="1" customFormat="1" ht="33" customHeight="1" x14ac:dyDescent="0.2">
      <c r="A2" s="439" t="s">
        <v>244</v>
      </c>
      <c r="B2" s="440"/>
      <c r="C2" s="440"/>
      <c r="D2" s="440"/>
      <c r="E2" s="441"/>
    </row>
    <row r="3" spans="1:9" s="1" customFormat="1" ht="14.25" x14ac:dyDescent="0.2">
      <c r="A3" s="436" t="s">
        <v>194</v>
      </c>
      <c r="B3" s="436"/>
      <c r="C3" s="436"/>
      <c r="D3" s="436"/>
    </row>
    <row r="4" spans="1:9" s="2" customFormat="1" ht="12.75" customHeight="1" x14ac:dyDescent="0.2">
      <c r="A4" s="445" t="s">
        <v>193</v>
      </c>
      <c r="B4" s="445"/>
      <c r="C4" s="445"/>
      <c r="D4" s="445"/>
      <c r="E4" s="445"/>
    </row>
    <row r="5" spans="1:9" s="4" customFormat="1" ht="12.75" customHeight="1" x14ac:dyDescent="0.2">
      <c r="A5" s="443" t="s">
        <v>1</v>
      </c>
      <c r="B5" s="443" t="s">
        <v>2</v>
      </c>
      <c r="C5" s="444" t="s">
        <v>3</v>
      </c>
      <c r="D5" s="443" t="s">
        <v>4</v>
      </c>
      <c r="E5" s="443" t="s">
        <v>5</v>
      </c>
    </row>
    <row r="6" spans="1:9" s="4" customFormat="1" ht="44.25" customHeight="1" x14ac:dyDescent="0.2">
      <c r="A6" s="443"/>
      <c r="B6" s="443"/>
      <c r="C6" s="444"/>
      <c r="D6" s="443"/>
      <c r="E6" s="443"/>
    </row>
    <row r="7" spans="1:9" s="4" customFormat="1" x14ac:dyDescent="0.2">
      <c r="A7" s="430"/>
      <c r="B7" s="431"/>
      <c r="C7" s="389" t="s">
        <v>608</v>
      </c>
      <c r="D7" s="431"/>
      <c r="E7" s="431"/>
    </row>
    <row r="8" spans="1:9" ht="225" x14ac:dyDescent="0.2">
      <c r="A8" s="15" t="s">
        <v>607</v>
      </c>
      <c r="B8" s="18" t="s">
        <v>57</v>
      </c>
      <c r="C8" s="121" t="s">
        <v>270</v>
      </c>
      <c r="D8" s="122" t="s">
        <v>117</v>
      </c>
      <c r="E8" s="123">
        <v>1</v>
      </c>
    </row>
    <row r="10" spans="1:9" s="40" customFormat="1" ht="17.25" customHeight="1" x14ac:dyDescent="0.2">
      <c r="A10" s="442" t="s">
        <v>195</v>
      </c>
      <c r="B10" s="442"/>
      <c r="C10" s="442"/>
      <c r="D10" s="442"/>
      <c r="E10" s="57"/>
      <c r="G10" s="41"/>
      <c r="I10" s="41"/>
    </row>
    <row r="11" spans="1:9" s="43" customFormat="1" ht="75" customHeight="1" x14ac:dyDescent="0.25">
      <c r="A11" s="442" t="s">
        <v>196</v>
      </c>
      <c r="B11" s="442"/>
      <c r="C11" s="442"/>
      <c r="D11" s="442"/>
      <c r="E11" s="455"/>
      <c r="F11" s="42"/>
    </row>
    <row r="12" spans="1:9" s="43" customFormat="1" ht="37.5" customHeight="1" x14ac:dyDescent="0.25">
      <c r="A12" s="442" t="s">
        <v>197</v>
      </c>
      <c r="B12" s="442"/>
      <c r="C12" s="442"/>
      <c r="D12" s="442"/>
      <c r="E12" s="455"/>
      <c r="F12" s="42"/>
    </row>
    <row r="13" spans="1:9" s="43" customFormat="1" ht="85.5" customHeight="1" x14ac:dyDescent="0.25">
      <c r="A13" s="449" t="s">
        <v>198</v>
      </c>
      <c r="B13" s="450"/>
      <c r="C13" s="450"/>
      <c r="D13" s="450"/>
      <c r="E13" s="454"/>
      <c r="F13" s="42"/>
    </row>
    <row r="14" spans="1:9" s="45" customFormat="1" ht="66.75" customHeight="1" x14ac:dyDescent="0.25">
      <c r="A14" s="452" t="s">
        <v>207</v>
      </c>
      <c r="B14" s="453"/>
      <c r="C14" s="453"/>
      <c r="D14" s="453"/>
      <c r="E14" s="454"/>
      <c r="F14" s="44"/>
      <c r="G14" s="44"/>
      <c r="H14" s="44"/>
      <c r="I14" s="44"/>
    </row>
    <row r="15" spans="1:9" s="46" customFormat="1" x14ac:dyDescent="0.25">
      <c r="A15" s="452" t="s">
        <v>208</v>
      </c>
      <c r="B15" s="453"/>
      <c r="C15" s="453"/>
      <c r="D15" s="453"/>
      <c r="E15" s="454"/>
    </row>
    <row r="16" spans="1:9" s="46" customFormat="1" ht="31.5" customHeight="1" x14ac:dyDescent="0.25">
      <c r="A16" s="452" t="s">
        <v>209</v>
      </c>
      <c r="B16" s="453"/>
      <c r="C16" s="453"/>
      <c r="D16" s="453"/>
      <c r="E16" s="454"/>
    </row>
    <row r="17" spans="1:5" s="43" customFormat="1" x14ac:dyDescent="0.25">
      <c r="B17" s="47"/>
      <c r="C17" s="48"/>
      <c r="D17" s="49"/>
    </row>
    <row r="18" spans="1:5" s="43" customFormat="1" x14ac:dyDescent="0.25">
      <c r="A18" s="446" t="s">
        <v>199</v>
      </c>
      <c r="B18" s="446"/>
      <c r="C18" s="50"/>
      <c r="D18" s="51"/>
    </row>
    <row r="19" spans="1:5" s="43" customFormat="1" ht="26.25" customHeight="1" x14ac:dyDescent="0.25">
      <c r="A19" s="447" t="s">
        <v>200</v>
      </c>
      <c r="B19" s="447"/>
      <c r="C19" s="50"/>
      <c r="D19" s="51"/>
    </row>
    <row r="20" spans="1:5" s="43" customFormat="1" x14ac:dyDescent="0.25">
      <c r="A20" s="447" t="s">
        <v>201</v>
      </c>
      <c r="B20" s="447"/>
      <c r="C20" s="50"/>
      <c r="D20" s="52"/>
    </row>
    <row r="21" spans="1:5" s="43" customFormat="1" x14ac:dyDescent="0.25">
      <c r="A21" s="446" t="s">
        <v>202</v>
      </c>
      <c r="B21" s="446"/>
      <c r="C21" s="50"/>
      <c r="D21" s="52"/>
    </row>
    <row r="22" spans="1:5" s="2" customFormat="1" ht="12.75" customHeight="1" x14ac:dyDescent="0.2">
      <c r="A22" s="39"/>
      <c r="B22" s="39"/>
      <c r="C22" s="39"/>
      <c r="D22" s="39"/>
      <c r="E22" s="39"/>
    </row>
  </sheetData>
  <mergeCells count="20">
    <mergeCell ref="D5:D6"/>
    <mergeCell ref="E5:E6"/>
    <mergeCell ref="A19:B19"/>
    <mergeCell ref="A20:B20"/>
    <mergeCell ref="A21:B21"/>
    <mergeCell ref="A1:E1"/>
    <mergeCell ref="A2:E2"/>
    <mergeCell ref="A3:D3"/>
    <mergeCell ref="A4:E4"/>
    <mergeCell ref="A5:A6"/>
    <mergeCell ref="A14:E14"/>
    <mergeCell ref="A15:E15"/>
    <mergeCell ref="A16:E16"/>
    <mergeCell ref="A18:B18"/>
    <mergeCell ref="B5:B6"/>
    <mergeCell ref="C5:C6"/>
    <mergeCell ref="A10:D10"/>
    <mergeCell ref="A11:E11"/>
    <mergeCell ref="A12:E12"/>
    <mergeCell ref="A13:E13"/>
  </mergeCells>
  <pageMargins left="1.0236220472440944" right="0.94488188976377963"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workbookViewId="0">
      <selection sqref="A1:IV2"/>
    </sheetView>
  </sheetViews>
  <sheetFormatPr defaultRowHeight="15.75" x14ac:dyDescent="0.25"/>
  <cols>
    <col min="1" max="1" width="9.140625" style="67"/>
    <col min="2" max="2" width="9.140625" style="81"/>
    <col min="3" max="3" width="10.140625" style="81" customWidth="1"/>
    <col min="4" max="4" width="9.140625" style="81"/>
    <col min="5" max="5" width="10.140625" style="81" customWidth="1"/>
    <col min="6" max="6" width="9.140625" style="81"/>
    <col min="7" max="7" width="10.5703125" style="67" customWidth="1"/>
    <col min="8" max="8" width="8" style="67" customWidth="1"/>
    <col min="9" max="9" width="9.140625" style="67" hidden="1" customWidth="1"/>
    <col min="10" max="16384" width="9.140625" style="67"/>
  </cols>
  <sheetData>
    <row r="1" spans="1:29" s="118" customFormat="1" x14ac:dyDescent="0.25">
      <c r="B1" s="119"/>
      <c r="C1" s="119"/>
      <c r="D1" s="119"/>
      <c r="E1" s="119"/>
      <c r="F1" s="119"/>
      <c r="J1" s="120" t="s">
        <v>246</v>
      </c>
    </row>
    <row r="2" spans="1:29" s="118" customFormat="1" ht="31.5" customHeight="1" x14ac:dyDescent="0.25">
      <c r="A2" s="462" t="s">
        <v>244</v>
      </c>
      <c r="B2" s="463"/>
      <c r="C2" s="463"/>
      <c r="D2" s="463"/>
      <c r="E2" s="464"/>
      <c r="F2" s="465"/>
      <c r="G2" s="465"/>
      <c r="H2" s="465"/>
      <c r="I2" s="465"/>
      <c r="J2" s="465"/>
    </row>
    <row r="3" spans="1:29" s="118" customFormat="1" x14ac:dyDescent="0.25">
      <c r="A3" s="462"/>
      <c r="B3" s="463"/>
      <c r="C3" s="463"/>
      <c r="D3" s="463"/>
      <c r="E3" s="464"/>
      <c r="F3" s="462"/>
      <c r="G3" s="463"/>
      <c r="H3" s="463"/>
      <c r="I3" s="463"/>
      <c r="J3" s="464"/>
    </row>
    <row r="4" spans="1:29" s="62" customFormat="1" ht="67.5" customHeight="1" x14ac:dyDescent="0.25">
      <c r="A4" s="456" t="s">
        <v>239</v>
      </c>
      <c r="B4" s="457"/>
      <c r="C4" s="457"/>
      <c r="D4" s="457"/>
      <c r="E4" s="457"/>
      <c r="F4" s="457"/>
      <c r="G4" s="457"/>
      <c r="H4" s="457"/>
      <c r="I4" s="457"/>
      <c r="J4" s="61"/>
      <c r="K4" s="61"/>
      <c r="L4" s="61"/>
      <c r="M4" s="61"/>
      <c r="N4" s="61"/>
      <c r="O4" s="61"/>
      <c r="P4" s="61"/>
      <c r="Q4" s="61"/>
      <c r="R4" s="61"/>
      <c r="S4" s="61"/>
      <c r="T4" s="61"/>
      <c r="U4" s="61"/>
      <c r="V4" s="61"/>
      <c r="W4" s="61"/>
      <c r="X4" s="61"/>
      <c r="Y4" s="61"/>
      <c r="Z4" s="61"/>
      <c r="AA4" s="61"/>
      <c r="AB4" s="61"/>
      <c r="AC4" s="61"/>
    </row>
    <row r="5" spans="1:29" s="62" customFormat="1" ht="11.25" customHeight="1" x14ac:dyDescent="0.3">
      <c r="A5" s="59"/>
      <c r="B5" s="60"/>
      <c r="C5" s="60"/>
      <c r="D5" s="60"/>
      <c r="E5" s="60"/>
      <c r="F5" s="60"/>
      <c r="G5" s="60"/>
      <c r="H5" s="60"/>
      <c r="I5" s="60"/>
      <c r="J5" s="61"/>
      <c r="K5" s="61"/>
      <c r="L5" s="61"/>
      <c r="M5" s="61"/>
      <c r="N5" s="61"/>
      <c r="O5" s="61"/>
      <c r="P5" s="61"/>
      <c r="Q5" s="61"/>
      <c r="R5" s="61"/>
      <c r="S5" s="61"/>
      <c r="T5" s="61"/>
      <c r="U5" s="61"/>
      <c r="V5" s="61"/>
      <c r="W5" s="61"/>
      <c r="X5" s="61"/>
      <c r="Y5" s="61"/>
      <c r="Z5" s="61"/>
      <c r="AA5" s="61"/>
      <c r="AB5" s="61"/>
      <c r="AC5" s="61"/>
    </row>
    <row r="6" spans="1:29" s="62" customFormat="1" ht="15" customHeight="1" x14ac:dyDescent="0.25">
      <c r="A6" s="458" t="s">
        <v>210</v>
      </c>
      <c r="B6" s="458"/>
      <c r="C6" s="458"/>
      <c r="D6" s="458"/>
      <c r="E6" s="458"/>
      <c r="F6" s="63"/>
      <c r="G6" s="63"/>
      <c r="H6" s="63"/>
      <c r="I6" s="63"/>
      <c r="J6" s="64"/>
      <c r="K6" s="64"/>
      <c r="L6" s="64"/>
      <c r="M6" s="64"/>
      <c r="N6" s="64"/>
      <c r="O6" s="64"/>
      <c r="P6" s="64"/>
      <c r="Q6" s="64"/>
      <c r="R6" s="64"/>
      <c r="S6" s="64"/>
      <c r="T6" s="64"/>
      <c r="U6" s="64"/>
      <c r="V6" s="64"/>
      <c r="W6" s="64"/>
      <c r="X6" s="64"/>
      <c r="Y6" s="64"/>
      <c r="Z6" s="64"/>
      <c r="AA6" s="64"/>
      <c r="AB6" s="64"/>
      <c r="AC6" s="64"/>
    </row>
    <row r="7" spans="1:29" ht="12" customHeight="1" x14ac:dyDescent="0.25">
      <c r="A7" s="65"/>
      <c r="B7" s="66"/>
      <c r="C7" s="66"/>
      <c r="D7" s="66"/>
      <c r="E7" s="66"/>
      <c r="F7" s="66"/>
      <c r="G7" s="65"/>
      <c r="H7" s="65"/>
      <c r="I7" s="65"/>
    </row>
    <row r="8" spans="1:29" ht="46.5" customHeight="1" x14ac:dyDescent="0.25">
      <c r="A8" s="65"/>
      <c r="B8" s="68" t="s">
        <v>211</v>
      </c>
      <c r="C8" s="68" t="s">
        <v>212</v>
      </c>
      <c r="D8" s="69" t="s">
        <v>213</v>
      </c>
      <c r="E8" s="68" t="s">
        <v>214</v>
      </c>
      <c r="F8" s="68" t="s">
        <v>215</v>
      </c>
      <c r="G8" s="68" t="s">
        <v>216</v>
      </c>
      <c r="H8" s="65"/>
      <c r="I8" s="65"/>
    </row>
    <row r="9" spans="1:29" ht="24.95" customHeight="1" x14ac:dyDescent="0.25">
      <c r="A9" s="65"/>
      <c r="B9" s="70" t="s">
        <v>217</v>
      </c>
      <c r="C9" s="70"/>
      <c r="D9" s="70"/>
      <c r="E9" s="70"/>
      <c r="F9" s="70"/>
      <c r="G9" s="71"/>
      <c r="H9" s="65"/>
      <c r="I9" s="65"/>
    </row>
    <row r="10" spans="1:29" ht="24.95" customHeight="1" x14ac:dyDescent="0.25">
      <c r="A10" s="65"/>
      <c r="B10" s="70" t="s">
        <v>218</v>
      </c>
      <c r="C10" s="70"/>
      <c r="D10" s="70"/>
      <c r="E10" s="70"/>
      <c r="F10" s="70"/>
      <c r="G10" s="71"/>
      <c r="H10" s="65"/>
      <c r="I10" s="65"/>
    </row>
    <row r="11" spans="1:29" ht="24.95" customHeight="1" x14ac:dyDescent="0.25">
      <c r="A11" s="65"/>
      <c r="B11" s="70" t="s">
        <v>219</v>
      </c>
      <c r="C11" s="70"/>
      <c r="D11" s="70"/>
      <c r="E11" s="70"/>
      <c r="F11" s="70"/>
      <c r="G11" s="71"/>
      <c r="H11" s="65"/>
      <c r="I11" s="65"/>
    </row>
    <row r="12" spans="1:29" ht="24.95" customHeight="1" x14ac:dyDescent="0.25">
      <c r="A12" s="65"/>
      <c r="B12" s="70" t="s">
        <v>219</v>
      </c>
      <c r="C12" s="70"/>
      <c r="D12" s="70"/>
      <c r="E12" s="70"/>
      <c r="F12" s="70"/>
      <c r="G12" s="71"/>
      <c r="H12" s="65"/>
      <c r="I12" s="65"/>
    </row>
    <row r="13" spans="1:29" ht="24.95" customHeight="1" x14ac:dyDescent="0.25">
      <c r="A13" s="65"/>
      <c r="B13" s="70" t="s">
        <v>219</v>
      </c>
      <c r="C13" s="70"/>
      <c r="D13" s="70"/>
      <c r="E13" s="70"/>
      <c r="F13" s="70"/>
      <c r="G13" s="71"/>
      <c r="H13" s="65"/>
      <c r="I13" s="65"/>
    </row>
    <row r="14" spans="1:29" ht="24.95" customHeight="1" x14ac:dyDescent="0.25">
      <c r="A14" s="65"/>
      <c r="B14" s="70" t="s">
        <v>219</v>
      </c>
      <c r="C14" s="70"/>
      <c r="D14" s="70"/>
      <c r="E14" s="70"/>
      <c r="F14" s="70"/>
      <c r="G14" s="71"/>
      <c r="H14" s="65"/>
      <c r="I14" s="65"/>
    </row>
    <row r="15" spans="1:29" ht="24.95" customHeight="1" x14ac:dyDescent="0.25">
      <c r="A15" s="65"/>
      <c r="B15" s="70" t="s">
        <v>219</v>
      </c>
      <c r="C15" s="70"/>
      <c r="D15" s="70"/>
      <c r="E15" s="70"/>
      <c r="F15" s="70"/>
      <c r="G15" s="71"/>
      <c r="H15" s="65"/>
      <c r="I15" s="65"/>
    </row>
    <row r="16" spans="1:29" ht="24.95" customHeight="1" x14ac:dyDescent="0.25">
      <c r="A16" s="65"/>
      <c r="B16" s="70" t="s">
        <v>219</v>
      </c>
      <c r="C16" s="70"/>
      <c r="D16" s="70"/>
      <c r="E16" s="70"/>
      <c r="F16" s="70"/>
      <c r="G16" s="71"/>
      <c r="H16" s="65"/>
      <c r="I16" s="65"/>
    </row>
    <row r="17" spans="1:29" ht="24.95" customHeight="1" x14ac:dyDescent="0.25">
      <c r="A17" s="65"/>
      <c r="B17" s="70"/>
      <c r="C17" s="70"/>
      <c r="D17" s="70"/>
      <c r="E17" s="70"/>
      <c r="F17" s="70"/>
      <c r="G17" s="71"/>
      <c r="H17" s="65"/>
      <c r="I17" s="65"/>
    </row>
    <row r="18" spans="1:29" ht="24.95" customHeight="1" x14ac:dyDescent="0.25">
      <c r="A18" s="65"/>
      <c r="B18" s="70"/>
      <c r="C18" s="70"/>
      <c r="D18" s="70"/>
      <c r="E18" s="70"/>
      <c r="F18" s="70"/>
      <c r="G18" s="71"/>
      <c r="H18" s="65"/>
      <c r="I18" s="65"/>
    </row>
    <row r="19" spans="1:29" ht="24.95" customHeight="1" x14ac:dyDescent="0.25">
      <c r="A19" s="65"/>
      <c r="B19" s="70"/>
      <c r="C19" s="70"/>
      <c r="D19" s="70"/>
      <c r="E19" s="70"/>
      <c r="F19" s="70"/>
      <c r="G19" s="71"/>
      <c r="H19" s="65"/>
      <c r="I19" s="65"/>
    </row>
    <row r="20" spans="1:29" x14ac:dyDescent="0.25">
      <c r="A20" s="65"/>
      <c r="B20" s="459" t="s">
        <v>220</v>
      </c>
      <c r="C20" s="460"/>
      <c r="D20" s="461"/>
      <c r="E20" s="72"/>
      <c r="F20" s="72"/>
      <c r="G20" s="73"/>
      <c r="H20" s="65"/>
      <c r="I20" s="65"/>
    </row>
    <row r="21" spans="1:29" s="74" customFormat="1" ht="15" x14ac:dyDescent="0.2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row>
    <row r="22" spans="1:29" s="74" customFormat="1" ht="15" x14ac:dyDescent="0.2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row>
    <row r="23" spans="1:29" s="74" customFormat="1" ht="12" customHeight="1" x14ac:dyDescent="0.25">
      <c r="E23" s="76"/>
      <c r="F23" s="77"/>
      <c r="G23" s="76"/>
      <c r="H23" s="76"/>
      <c r="I23" s="77"/>
      <c r="L23" s="78"/>
      <c r="O23" s="78"/>
      <c r="R23" s="78"/>
      <c r="U23" s="78"/>
      <c r="X23" s="78"/>
      <c r="AA23" s="78"/>
    </row>
    <row r="24" spans="1:29" s="62" customFormat="1" ht="15" x14ac:dyDescent="0.25">
      <c r="A24" s="79" t="s">
        <v>221</v>
      </c>
      <c r="B24" s="75"/>
      <c r="C24" s="75"/>
      <c r="D24" s="75"/>
      <c r="E24" s="76"/>
      <c r="F24" s="76"/>
      <c r="G24" s="76"/>
      <c r="H24" s="76"/>
      <c r="I24" s="76"/>
      <c r="J24" s="74"/>
      <c r="K24" s="74"/>
      <c r="L24" s="74"/>
      <c r="M24" s="74"/>
      <c r="N24" s="74"/>
      <c r="O24" s="74"/>
      <c r="P24" s="74"/>
      <c r="Q24" s="74"/>
      <c r="R24" s="74"/>
      <c r="S24" s="74"/>
      <c r="T24" s="74"/>
      <c r="U24" s="74"/>
      <c r="V24" s="74"/>
      <c r="W24" s="74"/>
      <c r="X24" s="74"/>
      <c r="Y24" s="74"/>
      <c r="Z24" s="74"/>
      <c r="AA24" s="74"/>
      <c r="AB24" s="74"/>
      <c r="AC24" s="74"/>
    </row>
    <row r="25" spans="1:29" s="62" customFormat="1" ht="15" x14ac:dyDescent="0.25">
      <c r="A25" s="79" t="s">
        <v>222</v>
      </c>
      <c r="B25" s="75"/>
      <c r="C25" s="75"/>
      <c r="D25" s="75"/>
      <c r="E25" s="80"/>
      <c r="F25" s="80"/>
      <c r="G25" s="80"/>
      <c r="H25" s="80"/>
      <c r="I25" s="80"/>
    </row>
    <row r="26" spans="1:29" x14ac:dyDescent="0.25">
      <c r="A26" s="76"/>
      <c r="B26" s="77"/>
      <c r="C26" s="77"/>
      <c r="D26" s="76"/>
    </row>
    <row r="27" spans="1:29" x14ac:dyDescent="0.25">
      <c r="A27" s="76" t="s">
        <v>223</v>
      </c>
      <c r="B27" s="76"/>
      <c r="C27" s="76"/>
      <c r="D27" s="76"/>
    </row>
  </sheetData>
  <mergeCells count="6">
    <mergeCell ref="A4:I4"/>
    <mergeCell ref="A6:E6"/>
    <mergeCell ref="B20:D20"/>
    <mergeCell ref="A3:E3"/>
    <mergeCell ref="F3:J3"/>
    <mergeCell ref="A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workbookViewId="0">
      <selection activeCell="G32" sqref="G32"/>
    </sheetView>
  </sheetViews>
  <sheetFormatPr defaultRowHeight="12.75" x14ac:dyDescent="0.2"/>
  <cols>
    <col min="1" max="1" width="6.7109375" style="62" customWidth="1"/>
    <col min="2" max="2" width="3.28515625" style="62" bestFit="1" customWidth="1"/>
    <col min="3" max="3" width="9.7109375" style="62" customWidth="1"/>
    <col min="4" max="4" width="8.7109375" style="62" customWidth="1"/>
    <col min="5" max="5" width="3.28515625" style="62" bestFit="1" customWidth="1"/>
    <col min="6" max="7" width="9.7109375" style="62" customWidth="1"/>
    <col min="8" max="8" width="3.28515625" style="62" bestFit="1" customWidth="1"/>
    <col min="9" max="10" width="9.7109375" style="62" customWidth="1"/>
    <col min="11" max="11" width="3.28515625" style="62" bestFit="1" customWidth="1"/>
    <col min="12" max="13" width="9.7109375" style="62" customWidth="1"/>
    <col min="14" max="14" width="3.28515625" style="62" bestFit="1" customWidth="1"/>
    <col min="15" max="16" width="9.7109375" style="62" customWidth="1"/>
    <col min="17" max="17" width="12.140625" style="62" customWidth="1"/>
    <col min="18" max="16384" width="9.140625" style="62"/>
  </cols>
  <sheetData>
    <row r="1" spans="1:32" ht="15" x14ac:dyDescent="0.2">
      <c r="Q1" s="82" t="s">
        <v>243</v>
      </c>
    </row>
    <row r="2" spans="1:32" s="118" customFormat="1" ht="31.5" customHeight="1" x14ac:dyDescent="0.25">
      <c r="A2" s="462" t="s">
        <v>244</v>
      </c>
      <c r="B2" s="463"/>
      <c r="C2" s="463"/>
      <c r="D2" s="463"/>
      <c r="E2" s="464"/>
      <c r="F2" s="465"/>
      <c r="G2" s="465"/>
      <c r="H2" s="465"/>
      <c r="I2" s="465"/>
      <c r="J2" s="465"/>
      <c r="K2" s="468"/>
      <c r="L2" s="468"/>
      <c r="M2" s="468"/>
      <c r="N2" s="468"/>
      <c r="O2" s="468"/>
      <c r="P2" s="468"/>
      <c r="Q2" s="468"/>
    </row>
    <row r="3" spans="1:32" ht="58.5" customHeight="1" x14ac:dyDescent="0.3">
      <c r="A3" s="469" t="s">
        <v>240</v>
      </c>
      <c r="B3" s="469"/>
      <c r="C3" s="469"/>
      <c r="D3" s="469"/>
      <c r="E3" s="469"/>
      <c r="F3" s="469"/>
      <c r="G3" s="469"/>
      <c r="H3" s="469"/>
      <c r="I3" s="469"/>
      <c r="J3" s="469"/>
      <c r="K3" s="469"/>
      <c r="L3" s="469"/>
      <c r="M3" s="469"/>
      <c r="N3" s="469"/>
      <c r="O3" s="469"/>
      <c r="P3" s="469"/>
      <c r="Q3" s="469"/>
    </row>
    <row r="4" spans="1:32" ht="23.25" customHeight="1" x14ac:dyDescent="0.25">
      <c r="A4" s="470" t="s">
        <v>210</v>
      </c>
      <c r="B4" s="470"/>
      <c r="C4" s="470"/>
      <c r="D4" s="470"/>
      <c r="E4" s="64"/>
      <c r="F4" s="64"/>
      <c r="G4" s="64"/>
      <c r="H4" s="64"/>
      <c r="I4" s="64"/>
      <c r="J4" s="64"/>
      <c r="K4" s="64"/>
      <c r="L4" s="64"/>
      <c r="M4" s="64"/>
      <c r="N4" s="64"/>
      <c r="O4" s="64"/>
      <c r="P4" s="64"/>
      <c r="Q4" s="64" t="s">
        <v>224</v>
      </c>
    </row>
    <row r="5" spans="1:32" ht="13.5" thickBot="1" x14ac:dyDescent="0.25">
      <c r="A5" s="83"/>
    </row>
    <row r="6" spans="1:32" ht="15.75" thickBot="1" x14ac:dyDescent="0.3">
      <c r="A6" s="83"/>
      <c r="B6" s="471" t="s">
        <v>225</v>
      </c>
      <c r="C6" s="472"/>
      <c r="D6" s="472"/>
      <c r="E6" s="472"/>
      <c r="F6" s="472"/>
      <c r="G6" s="472"/>
      <c r="H6" s="472"/>
      <c r="I6" s="472"/>
      <c r="J6" s="472"/>
      <c r="K6" s="472"/>
      <c r="L6" s="472"/>
      <c r="M6" s="472"/>
      <c r="N6" s="472"/>
      <c r="O6" s="472"/>
      <c r="P6" s="472"/>
      <c r="Q6" s="473"/>
    </row>
    <row r="7" spans="1:32" ht="15" customHeight="1" x14ac:dyDescent="0.2">
      <c r="A7" s="474" t="s">
        <v>226</v>
      </c>
      <c r="B7" s="476"/>
      <c r="C7" s="477"/>
      <c r="D7" s="478"/>
      <c r="E7" s="476"/>
      <c r="F7" s="479"/>
      <c r="G7" s="480"/>
      <c r="H7" s="476"/>
      <c r="I7" s="479"/>
      <c r="J7" s="480"/>
      <c r="K7" s="476"/>
      <c r="L7" s="479"/>
      <c r="M7" s="480"/>
      <c r="N7" s="476"/>
      <c r="O7" s="479"/>
      <c r="P7" s="480"/>
      <c r="Q7" s="466" t="s">
        <v>227</v>
      </c>
      <c r="R7" s="84"/>
      <c r="S7" s="84"/>
      <c r="T7" s="84"/>
      <c r="U7" s="84"/>
      <c r="V7" s="84"/>
      <c r="W7" s="84"/>
      <c r="X7" s="84"/>
      <c r="Y7" s="84"/>
      <c r="Z7" s="80"/>
      <c r="AA7" s="80"/>
      <c r="AB7" s="80"/>
      <c r="AC7" s="80"/>
      <c r="AD7" s="80"/>
      <c r="AE7" s="80"/>
      <c r="AF7" s="80"/>
    </row>
    <row r="8" spans="1:32" ht="33.75" x14ac:dyDescent="0.2">
      <c r="A8" s="475"/>
      <c r="B8" s="85" t="s">
        <v>213</v>
      </c>
      <c r="C8" s="86" t="s">
        <v>228</v>
      </c>
      <c r="D8" s="87" t="s">
        <v>220</v>
      </c>
      <c r="E8" s="85" t="s">
        <v>213</v>
      </c>
      <c r="F8" s="86" t="s">
        <v>228</v>
      </c>
      <c r="G8" s="87" t="s">
        <v>220</v>
      </c>
      <c r="H8" s="85" t="s">
        <v>213</v>
      </c>
      <c r="I8" s="86" t="s">
        <v>228</v>
      </c>
      <c r="J8" s="87" t="s">
        <v>220</v>
      </c>
      <c r="K8" s="85" t="s">
        <v>213</v>
      </c>
      <c r="L8" s="86" t="s">
        <v>228</v>
      </c>
      <c r="M8" s="87" t="s">
        <v>220</v>
      </c>
      <c r="N8" s="85" t="s">
        <v>213</v>
      </c>
      <c r="O8" s="86" t="s">
        <v>228</v>
      </c>
      <c r="P8" s="87" t="s">
        <v>220</v>
      </c>
      <c r="Q8" s="467"/>
      <c r="R8" s="88"/>
      <c r="S8" s="84"/>
      <c r="T8" s="84"/>
      <c r="U8" s="88"/>
      <c r="V8" s="84"/>
      <c r="W8" s="84"/>
      <c r="X8" s="88"/>
      <c r="Y8" s="84"/>
      <c r="Z8" s="80"/>
      <c r="AA8" s="80"/>
      <c r="AB8" s="80"/>
      <c r="AC8" s="80"/>
      <c r="AD8" s="80"/>
      <c r="AE8" s="80"/>
      <c r="AF8" s="80"/>
    </row>
    <row r="9" spans="1:32" ht="19.5" customHeight="1" x14ac:dyDescent="0.25">
      <c r="A9" s="89"/>
      <c r="B9" s="90"/>
      <c r="C9" s="91"/>
      <c r="D9" s="92"/>
      <c r="E9" s="90"/>
      <c r="F9" s="91"/>
      <c r="G9" s="92"/>
      <c r="H9" s="90"/>
      <c r="I9" s="91"/>
      <c r="J9" s="92"/>
      <c r="K9" s="90"/>
      <c r="L9" s="91"/>
      <c r="M9" s="92"/>
      <c r="N9" s="90"/>
      <c r="O9" s="91"/>
      <c r="P9" s="92"/>
      <c r="Q9" s="93"/>
    </row>
    <row r="10" spans="1:32" ht="19.5" customHeight="1" x14ac:dyDescent="0.25">
      <c r="A10" s="89"/>
      <c r="B10" s="90"/>
      <c r="C10" s="91"/>
      <c r="D10" s="92"/>
      <c r="E10" s="90"/>
      <c r="F10" s="91"/>
      <c r="G10" s="92"/>
      <c r="H10" s="90"/>
      <c r="I10" s="91"/>
      <c r="J10" s="92"/>
      <c r="K10" s="90"/>
      <c r="L10" s="91"/>
      <c r="M10" s="92"/>
      <c r="N10" s="90"/>
      <c r="O10" s="91"/>
      <c r="P10" s="92"/>
      <c r="Q10" s="93"/>
    </row>
    <row r="11" spans="1:32" ht="19.5" customHeight="1" x14ac:dyDescent="0.25">
      <c r="A11" s="89"/>
      <c r="B11" s="90"/>
      <c r="C11" s="91"/>
      <c r="D11" s="92"/>
      <c r="E11" s="90"/>
      <c r="F11" s="91"/>
      <c r="G11" s="92"/>
      <c r="H11" s="90"/>
      <c r="I11" s="91"/>
      <c r="J11" s="92"/>
      <c r="K11" s="90"/>
      <c r="L11" s="91"/>
      <c r="M11" s="92"/>
      <c r="N11" s="90"/>
      <c r="O11" s="91"/>
      <c r="P11" s="92"/>
      <c r="Q11" s="93"/>
    </row>
    <row r="12" spans="1:32" ht="19.5" customHeight="1" x14ac:dyDescent="0.25">
      <c r="A12" s="89"/>
      <c r="B12" s="90"/>
      <c r="C12" s="91"/>
      <c r="D12" s="92"/>
      <c r="E12" s="90"/>
      <c r="F12" s="91"/>
      <c r="G12" s="92"/>
      <c r="H12" s="90"/>
      <c r="I12" s="91"/>
      <c r="J12" s="92"/>
      <c r="K12" s="90"/>
      <c r="L12" s="91"/>
      <c r="M12" s="92"/>
      <c r="N12" s="90"/>
      <c r="O12" s="91"/>
      <c r="P12" s="92"/>
      <c r="Q12" s="93"/>
    </row>
    <row r="13" spans="1:32" ht="19.5" customHeight="1" x14ac:dyDescent="0.25">
      <c r="A13" s="89"/>
      <c r="B13" s="90"/>
      <c r="C13" s="91"/>
      <c r="D13" s="92"/>
      <c r="E13" s="90"/>
      <c r="F13" s="91"/>
      <c r="G13" s="92"/>
      <c r="H13" s="90"/>
      <c r="I13" s="91"/>
      <c r="J13" s="92"/>
      <c r="K13" s="90"/>
      <c r="L13" s="91"/>
      <c r="M13" s="92"/>
      <c r="N13" s="90"/>
      <c r="O13" s="91"/>
      <c r="P13" s="92"/>
      <c r="Q13" s="93"/>
    </row>
    <row r="14" spans="1:32" ht="19.5" customHeight="1" x14ac:dyDescent="0.25">
      <c r="A14" s="89"/>
      <c r="B14" s="90"/>
      <c r="C14" s="91"/>
      <c r="D14" s="92"/>
      <c r="E14" s="90"/>
      <c r="F14" s="91"/>
      <c r="G14" s="92"/>
      <c r="H14" s="90"/>
      <c r="I14" s="91"/>
      <c r="J14" s="92"/>
      <c r="K14" s="90"/>
      <c r="L14" s="91"/>
      <c r="M14" s="92"/>
      <c r="N14" s="90"/>
      <c r="O14" s="91"/>
      <c r="P14" s="92"/>
      <c r="Q14" s="93"/>
    </row>
    <row r="15" spans="1:32" ht="19.5" customHeight="1" x14ac:dyDescent="0.25">
      <c r="A15" s="89"/>
      <c r="B15" s="90"/>
      <c r="C15" s="91"/>
      <c r="D15" s="92"/>
      <c r="E15" s="90"/>
      <c r="F15" s="91"/>
      <c r="G15" s="92"/>
      <c r="H15" s="90"/>
      <c r="I15" s="91"/>
      <c r="J15" s="92"/>
      <c r="K15" s="90"/>
      <c r="L15" s="91"/>
      <c r="M15" s="92"/>
      <c r="N15" s="90"/>
      <c r="O15" s="91"/>
      <c r="P15" s="92"/>
      <c r="Q15" s="93"/>
    </row>
    <row r="16" spans="1:32" ht="19.5" customHeight="1" x14ac:dyDescent="0.25">
      <c r="A16" s="89"/>
      <c r="B16" s="90"/>
      <c r="C16" s="91"/>
      <c r="D16" s="92"/>
      <c r="E16" s="90"/>
      <c r="F16" s="91"/>
      <c r="G16" s="92"/>
      <c r="H16" s="90"/>
      <c r="I16" s="91"/>
      <c r="J16" s="92"/>
      <c r="K16" s="90"/>
      <c r="L16" s="91"/>
      <c r="M16" s="92"/>
      <c r="N16" s="90"/>
      <c r="O16" s="91"/>
      <c r="P16" s="92"/>
      <c r="Q16" s="94"/>
    </row>
    <row r="17" spans="1:18" ht="19.5" customHeight="1" x14ac:dyDescent="0.25">
      <c r="A17" s="89"/>
      <c r="B17" s="90"/>
      <c r="C17" s="91"/>
      <c r="D17" s="92"/>
      <c r="E17" s="90"/>
      <c r="F17" s="91"/>
      <c r="G17" s="92"/>
      <c r="H17" s="90"/>
      <c r="I17" s="91"/>
      <c r="J17" s="92"/>
      <c r="K17" s="90"/>
      <c r="L17" s="91"/>
      <c r="M17" s="92"/>
      <c r="N17" s="90"/>
      <c r="O17" s="91"/>
      <c r="P17" s="92"/>
      <c r="Q17" s="93"/>
    </row>
    <row r="18" spans="1:18" ht="19.5" customHeight="1" x14ac:dyDescent="0.25">
      <c r="A18" s="89"/>
      <c r="B18" s="90"/>
      <c r="C18" s="91"/>
      <c r="D18" s="92"/>
      <c r="E18" s="90"/>
      <c r="F18" s="91"/>
      <c r="G18" s="92"/>
      <c r="H18" s="90"/>
      <c r="I18" s="91"/>
      <c r="J18" s="92"/>
      <c r="K18" s="90"/>
      <c r="L18" s="91"/>
      <c r="M18" s="92"/>
      <c r="N18" s="90"/>
      <c r="O18" s="91"/>
      <c r="P18" s="92"/>
      <c r="Q18" s="93"/>
    </row>
    <row r="19" spans="1:18" ht="19.5" customHeight="1" x14ac:dyDescent="0.25">
      <c r="A19" s="89"/>
      <c r="B19" s="90"/>
      <c r="C19" s="91"/>
      <c r="D19" s="92"/>
      <c r="E19" s="90"/>
      <c r="F19" s="91"/>
      <c r="G19" s="92"/>
      <c r="H19" s="90"/>
      <c r="I19" s="91"/>
      <c r="J19" s="92"/>
      <c r="K19" s="90"/>
      <c r="L19" s="91"/>
      <c r="M19" s="92"/>
      <c r="N19" s="90"/>
      <c r="O19" s="91"/>
      <c r="P19" s="92"/>
      <c r="Q19" s="93"/>
    </row>
    <row r="20" spans="1:18" ht="19.5" customHeight="1" x14ac:dyDescent="0.25">
      <c r="A20" s="89"/>
      <c r="B20" s="90"/>
      <c r="C20" s="91"/>
      <c r="D20" s="92"/>
      <c r="E20" s="90"/>
      <c r="F20" s="91"/>
      <c r="G20" s="92"/>
      <c r="H20" s="90"/>
      <c r="I20" s="91"/>
      <c r="J20" s="92"/>
      <c r="K20" s="90"/>
      <c r="L20" s="91"/>
      <c r="M20" s="92"/>
      <c r="N20" s="90"/>
      <c r="O20" s="91"/>
      <c r="P20" s="92"/>
      <c r="Q20" s="93"/>
    </row>
    <row r="21" spans="1:18" ht="19.5" customHeight="1" thickBot="1" x14ac:dyDescent="0.3">
      <c r="A21" s="89"/>
      <c r="B21" s="90"/>
      <c r="C21" s="91"/>
      <c r="D21" s="92"/>
      <c r="E21" s="90"/>
      <c r="F21" s="91"/>
      <c r="G21" s="92"/>
      <c r="H21" s="90"/>
      <c r="I21" s="91"/>
      <c r="J21" s="92"/>
      <c r="K21" s="90"/>
      <c r="L21" s="91"/>
      <c r="M21" s="92"/>
      <c r="N21" s="90"/>
      <c r="O21" s="91"/>
      <c r="P21" s="92"/>
      <c r="Q21" s="93"/>
    </row>
    <row r="22" spans="1:18" s="83" customFormat="1" ht="19.5" customHeight="1" thickBot="1" x14ac:dyDescent="0.25">
      <c r="A22" s="95" t="s">
        <v>220</v>
      </c>
      <c r="B22" s="96">
        <f>SUM(B9:B21)</f>
        <v>0</v>
      </c>
      <c r="C22" s="97"/>
      <c r="D22" s="98">
        <f>SUM(D9:D21)</f>
        <v>0</v>
      </c>
      <c r="E22" s="96">
        <f>SUM(E9:E21)</f>
        <v>0</v>
      </c>
      <c r="F22" s="97"/>
      <c r="G22" s="98">
        <f>SUM(G9:G21)</f>
        <v>0</v>
      </c>
      <c r="H22" s="96">
        <f>SUM(H9:H21)</f>
        <v>0</v>
      </c>
      <c r="I22" s="97"/>
      <c r="J22" s="98">
        <f>SUM(J9:J21)</f>
        <v>0</v>
      </c>
      <c r="K22" s="96">
        <f>SUM(K9:K21)</f>
        <v>0</v>
      </c>
      <c r="L22" s="97"/>
      <c r="M22" s="98">
        <f>SUM(M9:M21)</f>
        <v>0</v>
      </c>
      <c r="N22" s="96">
        <f>SUM(N9:N21)</f>
        <v>0</v>
      </c>
      <c r="O22" s="97"/>
      <c r="P22" s="98">
        <f>SUM(P9:P21)</f>
        <v>0</v>
      </c>
      <c r="Q22" s="99">
        <f>SUM(Q9:Q21)</f>
        <v>0</v>
      </c>
      <c r="R22" s="100"/>
    </row>
    <row r="23" spans="1:18" s="83" customFormat="1" x14ac:dyDescent="0.2">
      <c r="A23" s="84"/>
      <c r="B23" s="84"/>
      <c r="C23" s="84"/>
      <c r="D23" s="101"/>
      <c r="E23" s="84"/>
      <c r="F23" s="84"/>
      <c r="G23" s="101"/>
      <c r="H23" s="84"/>
      <c r="I23" s="84"/>
      <c r="J23" s="101"/>
      <c r="K23" s="84"/>
      <c r="L23" s="84"/>
      <c r="M23" s="101"/>
      <c r="N23" s="84"/>
      <c r="O23" s="84"/>
      <c r="P23" s="101"/>
      <c r="Q23" s="84"/>
    </row>
    <row r="24" spans="1:18" s="74" customFormat="1" ht="15" x14ac:dyDescent="0.25">
      <c r="A24" s="79" t="s">
        <v>221</v>
      </c>
      <c r="B24" s="75"/>
      <c r="C24" s="75"/>
      <c r="D24" s="75"/>
      <c r="E24" s="75"/>
      <c r="F24" s="75"/>
      <c r="G24" s="75"/>
      <c r="H24" s="75"/>
      <c r="I24" s="75"/>
      <c r="J24" s="75"/>
      <c r="K24" s="75"/>
      <c r="L24" s="75"/>
      <c r="M24" s="75"/>
      <c r="N24" s="75"/>
      <c r="O24" s="75"/>
      <c r="P24" s="75"/>
    </row>
    <row r="25" spans="1:18" s="74" customFormat="1" ht="15" x14ac:dyDescent="0.25">
      <c r="A25" s="79" t="s">
        <v>222</v>
      </c>
      <c r="B25" s="75"/>
      <c r="C25" s="75"/>
      <c r="D25" s="75"/>
      <c r="E25" s="75"/>
      <c r="F25" s="75"/>
      <c r="G25" s="75"/>
      <c r="H25" s="75"/>
      <c r="I25" s="75"/>
      <c r="J25" s="75"/>
      <c r="K25" s="75"/>
      <c r="L25" s="75"/>
      <c r="M25" s="75"/>
      <c r="N25" s="75"/>
      <c r="O25" s="75"/>
      <c r="P25" s="75"/>
    </row>
    <row r="26" spans="1:18" s="74" customFormat="1" ht="15" x14ac:dyDescent="0.25">
      <c r="A26" s="79"/>
      <c r="B26" s="75"/>
      <c r="C26" s="75"/>
      <c r="D26" s="75"/>
      <c r="E26" s="75"/>
      <c r="F26" s="75"/>
      <c r="G26" s="75"/>
      <c r="H26" s="75"/>
      <c r="I26" s="75"/>
      <c r="J26" s="75"/>
      <c r="K26" s="75"/>
      <c r="L26" s="75"/>
      <c r="M26" s="75"/>
      <c r="N26" s="75"/>
      <c r="O26" s="75"/>
      <c r="P26" s="75"/>
    </row>
    <row r="27" spans="1:18" ht="15" x14ac:dyDescent="0.25">
      <c r="A27" s="74" t="s">
        <v>223</v>
      </c>
      <c r="B27" s="74"/>
      <c r="C27" s="74"/>
      <c r="D27" s="74"/>
      <c r="E27" s="74"/>
      <c r="F27" s="74"/>
      <c r="G27" s="74"/>
      <c r="H27" s="74"/>
      <c r="I27" s="74"/>
      <c r="J27" s="74"/>
      <c r="K27" s="74"/>
      <c r="L27" s="74"/>
      <c r="M27" s="74"/>
      <c r="N27" s="74"/>
      <c r="O27" s="74"/>
      <c r="P27" s="74"/>
    </row>
  </sheetData>
  <mergeCells count="11">
    <mergeCell ref="N7:P7"/>
    <mergeCell ref="Q7:Q8"/>
    <mergeCell ref="A2:Q2"/>
    <mergeCell ref="A3:Q3"/>
    <mergeCell ref="A4:D4"/>
    <mergeCell ref="B6:Q6"/>
    <mergeCell ref="A7:A8"/>
    <mergeCell ref="B7:D7"/>
    <mergeCell ref="E7:G7"/>
    <mergeCell ref="H7:J7"/>
    <mergeCell ref="K7:M7"/>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sqref="A1:IV65536"/>
    </sheetView>
  </sheetViews>
  <sheetFormatPr defaultRowHeight="15.75" x14ac:dyDescent="0.25"/>
  <cols>
    <col min="1" max="1" width="7.140625" style="102" customWidth="1"/>
    <col min="2" max="11" width="5.7109375" style="102" customWidth="1"/>
    <col min="12" max="12" width="41.42578125" style="102" customWidth="1"/>
    <col min="13" max="16384" width="9.140625" style="102"/>
  </cols>
  <sheetData>
    <row r="1" spans="1:14" x14ac:dyDescent="0.25">
      <c r="L1" s="82" t="s">
        <v>241</v>
      </c>
    </row>
    <row r="2" spans="1:14" s="118" customFormat="1" ht="31.5" customHeight="1" x14ac:dyDescent="0.25">
      <c r="A2" s="462" t="s">
        <v>242</v>
      </c>
      <c r="B2" s="463"/>
      <c r="C2" s="463"/>
      <c r="D2" s="463"/>
      <c r="E2" s="464"/>
      <c r="F2" s="465"/>
      <c r="G2" s="465"/>
      <c r="H2" s="465"/>
      <c r="I2" s="465"/>
      <c r="J2" s="465"/>
      <c r="K2" s="468"/>
      <c r="L2" s="468"/>
    </row>
    <row r="3" spans="1:14" s="104" customFormat="1" ht="35.25" customHeight="1" x14ac:dyDescent="0.25">
      <c r="A3" s="487" t="s">
        <v>229</v>
      </c>
      <c r="B3" s="488"/>
      <c r="C3" s="488"/>
      <c r="D3" s="487" t="s">
        <v>245</v>
      </c>
      <c r="E3" s="487"/>
      <c r="F3" s="487"/>
      <c r="G3" s="487"/>
      <c r="H3" s="487"/>
      <c r="I3" s="487"/>
      <c r="J3" s="487"/>
      <c r="K3" s="487"/>
      <c r="L3" s="487"/>
      <c r="M3" s="103"/>
      <c r="N3" s="103"/>
    </row>
    <row r="4" spans="1:14" s="104" customFormat="1" ht="20.100000000000001" customHeight="1" x14ac:dyDescent="0.25">
      <c r="A4" s="105" t="s">
        <v>230</v>
      </c>
      <c r="B4" s="105"/>
      <c r="C4" s="105"/>
      <c r="D4" s="489"/>
      <c r="E4" s="490"/>
      <c r="F4" s="490"/>
      <c r="G4" s="490"/>
      <c r="H4" s="490"/>
      <c r="I4" s="490"/>
      <c r="J4" s="490"/>
      <c r="K4" s="490"/>
      <c r="L4" s="490"/>
      <c r="M4" s="106"/>
      <c r="N4" s="107"/>
    </row>
    <row r="5" spans="1:14" ht="10.5" customHeight="1" x14ac:dyDescent="0.25">
      <c r="A5" s="108"/>
      <c r="B5" s="108"/>
      <c r="C5" s="108"/>
      <c r="D5" s="108"/>
      <c r="E5" s="108"/>
      <c r="F5" s="108"/>
      <c r="G5" s="108"/>
      <c r="H5" s="108"/>
      <c r="I5" s="108"/>
      <c r="J5" s="108"/>
      <c r="K5" s="108"/>
      <c r="L5" s="108"/>
    </row>
    <row r="6" spans="1:14" ht="12.75" customHeight="1" x14ac:dyDescent="0.25">
      <c r="A6" s="491" t="s">
        <v>231</v>
      </c>
      <c r="B6" s="491"/>
      <c r="C6" s="491"/>
      <c r="D6" s="491"/>
      <c r="E6" s="491"/>
      <c r="F6" s="491"/>
      <c r="G6" s="491"/>
      <c r="H6" s="491"/>
      <c r="I6" s="491"/>
      <c r="J6" s="491"/>
      <c r="K6" s="491"/>
      <c r="L6" s="491"/>
    </row>
    <row r="7" spans="1:14" ht="27.75" customHeight="1" x14ac:dyDescent="0.25">
      <c r="A7" s="481" t="s">
        <v>226</v>
      </c>
      <c r="B7" s="483" t="s">
        <v>232</v>
      </c>
      <c r="C7" s="484"/>
      <c r="D7" s="484"/>
      <c r="E7" s="484"/>
      <c r="F7" s="484"/>
      <c r="G7" s="484"/>
      <c r="H7" s="484"/>
      <c r="I7" s="484"/>
      <c r="J7" s="484"/>
      <c r="K7" s="485"/>
      <c r="L7" s="481" t="s">
        <v>233</v>
      </c>
    </row>
    <row r="8" spans="1:14" s="111" customFormat="1" ht="64.5" customHeight="1" x14ac:dyDescent="0.2">
      <c r="A8" s="482"/>
      <c r="B8" s="109"/>
      <c r="C8" s="109"/>
      <c r="D8" s="109"/>
      <c r="E8" s="109"/>
      <c r="F8" s="110"/>
      <c r="G8" s="110"/>
      <c r="H8" s="110"/>
      <c r="I8" s="110"/>
      <c r="J8" s="110"/>
      <c r="K8" s="110"/>
      <c r="L8" s="482"/>
    </row>
    <row r="9" spans="1:14" ht="35.1" customHeight="1" x14ac:dyDescent="0.25">
      <c r="A9" s="112"/>
      <c r="B9" s="113"/>
      <c r="C9" s="113"/>
      <c r="D9" s="113"/>
      <c r="E9" s="113"/>
      <c r="F9" s="113"/>
      <c r="G9" s="113"/>
      <c r="H9" s="113"/>
      <c r="I9" s="113"/>
      <c r="J9" s="113"/>
      <c r="K9" s="113"/>
      <c r="L9" s="113"/>
    </row>
    <row r="10" spans="1:14" ht="35.1" customHeight="1" x14ac:dyDescent="0.25">
      <c r="A10" s="112"/>
      <c r="B10" s="113"/>
      <c r="C10" s="113"/>
      <c r="D10" s="113"/>
      <c r="E10" s="113"/>
      <c r="F10" s="113"/>
      <c r="G10" s="113"/>
      <c r="H10" s="113"/>
      <c r="I10" s="113"/>
      <c r="J10" s="113"/>
      <c r="K10" s="113"/>
      <c r="L10" s="113"/>
    </row>
    <row r="11" spans="1:14" ht="35.1" customHeight="1" x14ac:dyDescent="0.25">
      <c r="A11" s="112"/>
      <c r="B11" s="113"/>
      <c r="C11" s="113"/>
      <c r="D11" s="113"/>
      <c r="E11" s="113"/>
      <c r="F11" s="113"/>
      <c r="G11" s="113"/>
      <c r="H11" s="113"/>
      <c r="I11" s="113"/>
      <c r="J11" s="113"/>
      <c r="K11" s="113"/>
      <c r="L11" s="113"/>
    </row>
    <row r="12" spans="1:14" ht="35.1" customHeight="1" x14ac:dyDescent="0.25">
      <c r="A12" s="112"/>
      <c r="B12" s="113"/>
      <c r="C12" s="113"/>
      <c r="D12" s="113"/>
      <c r="E12" s="113"/>
      <c r="F12" s="113"/>
      <c r="G12" s="113"/>
      <c r="H12" s="113"/>
      <c r="I12" s="113"/>
      <c r="J12" s="113"/>
      <c r="K12" s="113"/>
      <c r="L12" s="113"/>
    </row>
    <row r="14" spans="1:14" ht="23.25" customHeight="1" x14ac:dyDescent="0.25">
      <c r="A14" s="486" t="s">
        <v>199</v>
      </c>
      <c r="B14" s="486"/>
      <c r="C14" s="486"/>
      <c r="D14" s="114"/>
      <c r="E14" s="114"/>
      <c r="F14" s="114"/>
      <c r="G14" s="114"/>
    </row>
    <row r="15" spans="1:14" ht="25.5" customHeight="1" x14ac:dyDescent="0.25">
      <c r="A15" s="486" t="s">
        <v>200</v>
      </c>
      <c r="B15" s="486"/>
      <c r="C15" s="486"/>
      <c r="D15" s="114"/>
      <c r="E15" s="114"/>
      <c r="F15" s="114"/>
      <c r="G15" s="114"/>
    </row>
    <row r="16" spans="1:14" ht="23.25" customHeight="1" x14ac:dyDescent="0.25">
      <c r="A16" s="486" t="s">
        <v>201</v>
      </c>
      <c r="B16" s="486"/>
      <c r="C16" s="486"/>
      <c r="D16" s="114"/>
      <c r="E16" s="114"/>
      <c r="F16" s="114"/>
      <c r="G16" s="114"/>
    </row>
    <row r="17" spans="1:7" ht="23.25" customHeight="1" x14ac:dyDescent="0.25">
      <c r="A17" s="486" t="s">
        <v>202</v>
      </c>
      <c r="B17" s="486"/>
      <c r="C17" s="486"/>
      <c r="D17" s="114"/>
      <c r="E17" s="114"/>
      <c r="F17" s="114"/>
      <c r="G17" s="114"/>
    </row>
    <row r="18" spans="1:7" x14ac:dyDescent="0.25">
      <c r="A18" s="486"/>
      <c r="B18" s="486"/>
      <c r="C18" s="486"/>
      <c r="D18" s="115"/>
    </row>
    <row r="19" spans="1:7" x14ac:dyDescent="0.25">
      <c r="D19" s="116"/>
    </row>
  </sheetData>
  <mergeCells count="13">
    <mergeCell ref="A17:C17"/>
    <mergeCell ref="A18:C18"/>
    <mergeCell ref="A2:L2"/>
    <mergeCell ref="A3:C3"/>
    <mergeCell ref="D3:L3"/>
    <mergeCell ref="D4:L4"/>
    <mergeCell ref="A6:L6"/>
    <mergeCell ref="A7:A8"/>
    <mergeCell ref="B7:K7"/>
    <mergeCell ref="L7:L8"/>
    <mergeCell ref="A14:C14"/>
    <mergeCell ref="A15:C15"/>
    <mergeCell ref="A16:C1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L1" sqref="L1"/>
    </sheetView>
  </sheetViews>
  <sheetFormatPr defaultRowHeight="15.75" x14ac:dyDescent="0.25"/>
  <cols>
    <col min="1" max="1" width="7.140625" style="102" customWidth="1"/>
    <col min="2" max="2" width="6.7109375" style="102" customWidth="1"/>
    <col min="3" max="3" width="6.85546875" style="102" customWidth="1"/>
    <col min="4" max="11" width="6.7109375" style="102" customWidth="1"/>
    <col min="12" max="12" width="45.85546875" style="102" customWidth="1"/>
    <col min="13" max="16384" width="9.140625" style="102"/>
  </cols>
  <sheetData>
    <row r="1" spans="1:14" x14ac:dyDescent="0.25">
      <c r="L1" s="82" t="s">
        <v>396</v>
      </c>
    </row>
    <row r="2" spans="1:14" s="118" customFormat="1" ht="31.5" customHeight="1" x14ac:dyDescent="0.25">
      <c r="A2" s="462" t="s">
        <v>242</v>
      </c>
      <c r="B2" s="463"/>
      <c r="C2" s="463"/>
      <c r="D2" s="463"/>
      <c r="E2" s="464"/>
      <c r="F2" s="465"/>
      <c r="G2" s="465"/>
      <c r="H2" s="465"/>
      <c r="I2" s="465"/>
      <c r="J2" s="465"/>
      <c r="K2" s="468"/>
      <c r="L2" s="468"/>
    </row>
    <row r="3" spans="1:14" s="104" customFormat="1" ht="35.25" customHeight="1" x14ac:dyDescent="0.25">
      <c r="A3" s="487" t="s">
        <v>229</v>
      </c>
      <c r="B3" s="488"/>
      <c r="C3" s="488"/>
      <c r="D3" s="487" t="s">
        <v>245</v>
      </c>
      <c r="E3" s="487"/>
      <c r="F3" s="487"/>
      <c r="G3" s="487"/>
      <c r="H3" s="487"/>
      <c r="I3" s="487"/>
      <c r="J3" s="487"/>
      <c r="K3" s="487"/>
      <c r="L3" s="487"/>
      <c r="M3" s="103"/>
      <c r="N3" s="103"/>
    </row>
    <row r="4" spans="1:14" s="104" customFormat="1" ht="20.100000000000001" customHeight="1" x14ac:dyDescent="0.25">
      <c r="A4" s="105" t="s">
        <v>230</v>
      </c>
      <c r="B4" s="105"/>
      <c r="C4" s="105"/>
      <c r="D4" s="489"/>
      <c r="E4" s="490"/>
      <c r="F4" s="490"/>
      <c r="G4" s="490"/>
      <c r="H4" s="490"/>
      <c r="I4" s="490"/>
      <c r="J4" s="490"/>
      <c r="K4" s="490"/>
      <c r="L4" s="490"/>
      <c r="M4" s="106"/>
      <c r="N4" s="107"/>
    </row>
    <row r="5" spans="1:14" x14ac:dyDescent="0.25">
      <c r="A5" s="108"/>
      <c r="B5" s="108"/>
      <c r="C5" s="108"/>
      <c r="D5" s="108"/>
      <c r="E5" s="108"/>
      <c r="F5" s="108"/>
      <c r="G5" s="108"/>
      <c r="H5" s="108"/>
      <c r="I5" s="108"/>
      <c r="J5" s="108"/>
      <c r="K5" s="108"/>
      <c r="L5" s="108"/>
    </row>
    <row r="6" spans="1:14" ht="16.5" x14ac:dyDescent="0.25">
      <c r="A6" s="491" t="s">
        <v>234</v>
      </c>
      <c r="B6" s="491"/>
      <c r="C6" s="491"/>
      <c r="D6" s="491"/>
      <c r="E6" s="491"/>
      <c r="F6" s="491"/>
      <c r="G6" s="491"/>
      <c r="H6" s="491"/>
      <c r="I6" s="491"/>
      <c r="J6" s="491"/>
      <c r="K6" s="491"/>
      <c r="L6" s="491"/>
    </row>
    <row r="7" spans="1:14" ht="26.25" customHeight="1" x14ac:dyDescent="0.25">
      <c r="A7" s="481" t="s">
        <v>226</v>
      </c>
      <c r="B7" s="492" t="s">
        <v>235</v>
      </c>
      <c r="C7" s="493"/>
      <c r="D7" s="493"/>
      <c r="E7" s="493"/>
      <c r="F7" s="493"/>
      <c r="G7" s="493"/>
      <c r="H7" s="493"/>
      <c r="I7" s="493"/>
      <c r="J7" s="493"/>
      <c r="K7" s="494"/>
      <c r="L7" s="481" t="s">
        <v>236</v>
      </c>
    </row>
    <row r="8" spans="1:14" s="111" customFormat="1" ht="48" customHeight="1" x14ac:dyDescent="0.2">
      <c r="A8" s="482"/>
      <c r="B8" s="109"/>
      <c r="C8" s="109"/>
      <c r="D8" s="109"/>
      <c r="E8" s="109"/>
      <c r="F8" s="110"/>
      <c r="G8" s="110"/>
      <c r="H8" s="110"/>
      <c r="I8" s="110"/>
      <c r="J8" s="110"/>
      <c r="K8" s="110"/>
      <c r="L8" s="482"/>
    </row>
    <row r="9" spans="1:14" ht="35.1" customHeight="1" x14ac:dyDescent="0.25">
      <c r="A9" s="112"/>
      <c r="B9" s="113"/>
      <c r="C9" s="113"/>
      <c r="D9" s="113"/>
      <c r="E9" s="113"/>
      <c r="F9" s="113"/>
      <c r="G9" s="113"/>
      <c r="H9" s="113"/>
      <c r="I9" s="113"/>
      <c r="J9" s="113"/>
      <c r="K9" s="113"/>
      <c r="L9" s="113"/>
    </row>
    <row r="10" spans="1:14" ht="35.1" customHeight="1" x14ac:dyDescent="0.25">
      <c r="A10" s="112"/>
      <c r="B10" s="113"/>
      <c r="C10" s="113"/>
      <c r="D10" s="113"/>
      <c r="E10" s="113"/>
      <c r="F10" s="113"/>
      <c r="G10" s="113"/>
      <c r="H10" s="113"/>
      <c r="I10" s="113"/>
      <c r="J10" s="113"/>
      <c r="K10" s="113"/>
      <c r="L10" s="113"/>
    </row>
    <row r="11" spans="1:14" ht="35.1" customHeight="1" x14ac:dyDescent="0.25">
      <c r="A11" s="112"/>
      <c r="B11" s="113"/>
      <c r="C11" s="113"/>
      <c r="D11" s="113"/>
      <c r="E11" s="113"/>
      <c r="F11" s="113"/>
      <c r="G11" s="113"/>
      <c r="H11" s="113"/>
      <c r="I11" s="113"/>
      <c r="J11" s="113"/>
      <c r="K11" s="113"/>
      <c r="L11" s="113"/>
    </row>
    <row r="12" spans="1:14" ht="35.1" customHeight="1" x14ac:dyDescent="0.25">
      <c r="A12" s="112"/>
      <c r="B12" s="113"/>
      <c r="C12" s="113"/>
      <c r="D12" s="113"/>
      <c r="E12" s="113"/>
      <c r="F12" s="113"/>
      <c r="G12" s="113"/>
      <c r="H12" s="113"/>
      <c r="I12" s="113"/>
      <c r="J12" s="113"/>
      <c r="K12" s="113"/>
      <c r="L12" s="113"/>
    </row>
    <row r="14" spans="1:14" x14ac:dyDescent="0.25">
      <c r="A14" s="102" t="s">
        <v>237</v>
      </c>
      <c r="C14" s="114"/>
      <c r="D14" s="114"/>
      <c r="E14" s="114"/>
      <c r="F14" s="114"/>
    </row>
    <row r="15" spans="1:14" x14ac:dyDescent="0.25">
      <c r="C15" s="495" t="s">
        <v>238</v>
      </c>
      <c r="D15" s="495"/>
      <c r="E15" s="495"/>
      <c r="F15" s="495"/>
      <c r="G15" s="117"/>
      <c r="H15" s="117"/>
      <c r="I15" s="117"/>
      <c r="J15" s="117"/>
      <c r="K15" s="117"/>
    </row>
    <row r="17" spans="1:7" x14ac:dyDescent="0.25">
      <c r="A17" s="486" t="s">
        <v>199</v>
      </c>
      <c r="B17" s="486"/>
      <c r="C17" s="486"/>
      <c r="D17" s="114"/>
      <c r="E17" s="114"/>
      <c r="F17" s="114"/>
      <c r="G17" s="114"/>
    </row>
    <row r="18" spans="1:7" ht="30.75" customHeight="1" x14ac:dyDescent="0.25">
      <c r="A18" s="486" t="s">
        <v>200</v>
      </c>
      <c r="B18" s="486"/>
      <c r="C18" s="486"/>
      <c r="D18" s="114"/>
      <c r="E18" s="114"/>
      <c r="F18" s="114"/>
      <c r="G18" s="114"/>
    </row>
    <row r="19" spans="1:7" x14ac:dyDescent="0.25">
      <c r="A19" s="486" t="s">
        <v>201</v>
      </c>
      <c r="B19" s="486"/>
      <c r="C19" s="486"/>
      <c r="D19" s="114"/>
      <c r="E19" s="114"/>
      <c r="F19" s="114"/>
      <c r="G19" s="114"/>
    </row>
    <row r="20" spans="1:7" x14ac:dyDescent="0.25">
      <c r="A20" s="486" t="s">
        <v>202</v>
      </c>
      <c r="B20" s="486"/>
      <c r="C20" s="486"/>
      <c r="D20" s="114"/>
      <c r="E20" s="114"/>
      <c r="F20" s="114"/>
      <c r="G20" s="114"/>
    </row>
  </sheetData>
  <mergeCells count="13">
    <mergeCell ref="A19:C19"/>
    <mergeCell ref="A20:C20"/>
    <mergeCell ref="A2:L2"/>
    <mergeCell ref="A3:C3"/>
    <mergeCell ref="D3:L3"/>
    <mergeCell ref="D4:L4"/>
    <mergeCell ref="A6:L6"/>
    <mergeCell ref="A7:A8"/>
    <mergeCell ref="B7:K7"/>
    <mergeCell ref="L7:L8"/>
    <mergeCell ref="C15:F15"/>
    <mergeCell ref="A17:C17"/>
    <mergeCell ref="A18:C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IV2"/>
    </sheetView>
  </sheetViews>
  <sheetFormatPr defaultRowHeight="15.75" x14ac:dyDescent="0.25"/>
  <cols>
    <col min="1" max="1" width="7.140625" style="102" customWidth="1"/>
    <col min="2" max="2" width="6.7109375" style="102" customWidth="1"/>
    <col min="3" max="3" width="6.85546875" style="102" customWidth="1"/>
    <col min="4" max="11" width="6.7109375" style="102" customWidth="1"/>
    <col min="12" max="12" width="45.85546875" style="102" customWidth="1"/>
    <col min="13" max="16384" width="9.140625" style="102"/>
  </cols>
  <sheetData>
    <row r="1" spans="1:14" ht="11.25" customHeight="1" x14ac:dyDescent="0.25">
      <c r="L1" s="82" t="s">
        <v>394</v>
      </c>
    </row>
    <row r="2" spans="1:14" s="118" customFormat="1" ht="31.5" customHeight="1" x14ac:dyDescent="0.25">
      <c r="A2" s="462" t="s">
        <v>242</v>
      </c>
      <c r="B2" s="463"/>
      <c r="C2" s="463"/>
      <c r="D2" s="463"/>
      <c r="E2" s="464"/>
      <c r="F2" s="465"/>
      <c r="G2" s="465"/>
      <c r="H2" s="465"/>
      <c r="I2" s="465"/>
      <c r="J2" s="465"/>
      <c r="K2" s="468"/>
      <c r="L2" s="468"/>
    </row>
    <row r="3" spans="1:14" s="104" customFormat="1" ht="35.25" customHeight="1" x14ac:dyDescent="0.25">
      <c r="A3" s="487" t="s">
        <v>229</v>
      </c>
      <c r="B3" s="488"/>
      <c r="C3" s="488"/>
      <c r="D3" s="487" t="s">
        <v>245</v>
      </c>
      <c r="E3" s="487"/>
      <c r="F3" s="487"/>
      <c r="G3" s="487"/>
      <c r="H3" s="487"/>
      <c r="I3" s="487"/>
      <c r="J3" s="487"/>
      <c r="K3" s="487"/>
      <c r="L3" s="487"/>
      <c r="M3" s="103"/>
      <c r="N3" s="103"/>
    </row>
    <row r="4" spans="1:14" s="104" customFormat="1" ht="20.100000000000001" customHeight="1" x14ac:dyDescent="0.25">
      <c r="A4" s="105" t="s">
        <v>230</v>
      </c>
      <c r="B4" s="105"/>
      <c r="C4" s="105"/>
      <c r="D4" s="489"/>
      <c r="E4" s="490"/>
      <c r="F4" s="490"/>
      <c r="G4" s="490"/>
      <c r="H4" s="490"/>
      <c r="I4" s="490"/>
      <c r="J4" s="490"/>
      <c r="K4" s="490"/>
      <c r="L4" s="490"/>
      <c r="M4" s="106"/>
      <c r="N4" s="107"/>
    </row>
    <row r="5" spans="1:14" x14ac:dyDescent="0.25">
      <c r="A5" s="108"/>
      <c r="B5" s="108"/>
      <c r="C5" s="108"/>
      <c r="D5" s="108"/>
      <c r="E5" s="108"/>
      <c r="F5" s="108"/>
      <c r="G5" s="108"/>
      <c r="H5" s="108"/>
      <c r="I5" s="108"/>
      <c r="J5" s="108"/>
      <c r="K5" s="108"/>
      <c r="L5" s="108"/>
    </row>
    <row r="6" spans="1:14" ht="16.5" x14ac:dyDescent="0.25">
      <c r="A6" s="491"/>
      <c r="B6" s="491"/>
      <c r="C6" s="491"/>
      <c r="D6" s="491"/>
      <c r="E6" s="491"/>
      <c r="F6" s="491"/>
      <c r="G6" s="491"/>
      <c r="H6" s="491"/>
      <c r="I6" s="491"/>
      <c r="J6" s="491"/>
      <c r="K6" s="491"/>
      <c r="L6" s="491"/>
    </row>
    <row r="7" spans="1:14" ht="26.25" customHeight="1" x14ac:dyDescent="0.25">
      <c r="A7" s="481" t="s">
        <v>226</v>
      </c>
      <c r="B7" s="492" t="s">
        <v>235</v>
      </c>
      <c r="C7" s="493"/>
      <c r="D7" s="493"/>
      <c r="E7" s="493"/>
      <c r="F7" s="493"/>
      <c r="G7" s="493"/>
      <c r="H7" s="493"/>
      <c r="I7" s="493"/>
      <c r="J7" s="493"/>
      <c r="K7" s="494"/>
      <c r="L7" s="481" t="s">
        <v>279</v>
      </c>
    </row>
    <row r="8" spans="1:14" s="111" customFormat="1" ht="48" customHeight="1" x14ac:dyDescent="0.2">
      <c r="A8" s="482"/>
      <c r="B8" s="109"/>
      <c r="C8" s="109"/>
      <c r="D8" s="109"/>
      <c r="E8" s="109"/>
      <c r="F8" s="110"/>
      <c r="G8" s="110"/>
      <c r="H8" s="110"/>
      <c r="I8" s="110"/>
      <c r="J8" s="110"/>
      <c r="K8" s="110"/>
      <c r="L8" s="482"/>
    </row>
    <row r="9" spans="1:14" ht="35.1" customHeight="1" x14ac:dyDescent="0.25">
      <c r="A9" s="112"/>
      <c r="B9" s="113"/>
      <c r="C9" s="113"/>
      <c r="D9" s="113"/>
      <c r="E9" s="113"/>
      <c r="F9" s="113"/>
      <c r="G9" s="113"/>
      <c r="H9" s="113"/>
      <c r="I9" s="113"/>
      <c r="J9" s="113"/>
      <c r="K9" s="113"/>
      <c r="L9" s="113"/>
    </row>
    <row r="10" spans="1:14" ht="35.1" customHeight="1" x14ac:dyDescent="0.25">
      <c r="A10" s="112"/>
      <c r="B10" s="113"/>
      <c r="C10" s="113"/>
      <c r="D10" s="113"/>
      <c r="E10" s="113"/>
      <c r="F10" s="113"/>
      <c r="G10" s="113"/>
      <c r="H10" s="113"/>
      <c r="I10" s="113"/>
      <c r="J10" s="113"/>
      <c r="K10" s="113"/>
      <c r="L10" s="113"/>
    </row>
    <row r="11" spans="1:14" ht="35.1" customHeight="1" x14ac:dyDescent="0.25">
      <c r="A11" s="112"/>
      <c r="B11" s="113"/>
      <c r="C11" s="113"/>
      <c r="D11" s="113"/>
      <c r="E11" s="113"/>
      <c r="F11" s="113"/>
      <c r="G11" s="113"/>
      <c r="H11" s="113"/>
      <c r="I11" s="113"/>
      <c r="J11" s="113"/>
      <c r="K11" s="113"/>
      <c r="L11" s="113"/>
    </row>
    <row r="12" spans="1:14" ht="35.1" customHeight="1" x14ac:dyDescent="0.25">
      <c r="A12" s="112"/>
      <c r="B12" s="113"/>
      <c r="C12" s="113"/>
      <c r="D12" s="113"/>
      <c r="E12" s="113"/>
      <c r="F12" s="113"/>
      <c r="G12" s="113"/>
      <c r="H12" s="113"/>
      <c r="I12" s="113"/>
      <c r="J12" s="113"/>
      <c r="K12" s="113"/>
      <c r="L12" s="113"/>
    </row>
    <row r="14" spans="1:14" x14ac:dyDescent="0.25">
      <c r="A14" s="102" t="s">
        <v>237</v>
      </c>
      <c r="C14" s="114"/>
      <c r="D14" s="114"/>
      <c r="E14" s="114"/>
      <c r="F14" s="114"/>
    </row>
    <row r="15" spans="1:14" x14ac:dyDescent="0.25">
      <c r="C15" s="495" t="s">
        <v>238</v>
      </c>
      <c r="D15" s="495"/>
      <c r="E15" s="495"/>
      <c r="F15" s="495"/>
      <c r="G15" s="117"/>
      <c r="H15" s="117"/>
      <c r="I15" s="117"/>
      <c r="J15" s="117"/>
      <c r="K15" s="117"/>
    </row>
    <row r="17" spans="1:7" x14ac:dyDescent="0.25">
      <c r="A17" s="486" t="s">
        <v>199</v>
      </c>
      <c r="B17" s="486"/>
      <c r="C17" s="486"/>
      <c r="D17" s="114"/>
      <c r="E17" s="114"/>
      <c r="F17" s="114"/>
      <c r="G17" s="114"/>
    </row>
    <row r="18" spans="1:7" ht="30.75" customHeight="1" x14ac:dyDescent="0.25">
      <c r="A18" s="486" t="s">
        <v>200</v>
      </c>
      <c r="B18" s="486"/>
      <c r="C18" s="486"/>
      <c r="D18" s="114"/>
      <c r="E18" s="114"/>
      <c r="F18" s="114"/>
      <c r="G18" s="114"/>
    </row>
    <row r="19" spans="1:7" x14ac:dyDescent="0.25">
      <c r="A19" s="486" t="s">
        <v>201</v>
      </c>
      <c r="B19" s="486"/>
      <c r="C19" s="486"/>
      <c r="D19" s="114"/>
      <c r="E19" s="114"/>
      <c r="F19" s="114"/>
      <c r="G19" s="114"/>
    </row>
    <row r="20" spans="1:7" x14ac:dyDescent="0.25">
      <c r="A20" s="486" t="s">
        <v>202</v>
      </c>
      <c r="B20" s="486"/>
      <c r="C20" s="486"/>
      <c r="D20" s="114"/>
      <c r="E20" s="114"/>
      <c r="F20" s="114"/>
      <c r="G20" s="114"/>
    </row>
  </sheetData>
  <mergeCells count="13">
    <mergeCell ref="A19:C19"/>
    <mergeCell ref="A20:C20"/>
    <mergeCell ref="A2:L2"/>
    <mergeCell ref="A3:C3"/>
    <mergeCell ref="D3:L3"/>
    <mergeCell ref="D4:L4"/>
    <mergeCell ref="A6:L6"/>
    <mergeCell ref="A7:A8"/>
    <mergeCell ref="B7:K7"/>
    <mergeCell ref="L7:L8"/>
    <mergeCell ref="C15:F15"/>
    <mergeCell ref="A17:C17"/>
    <mergeCell ref="A18:C1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
  <sheetViews>
    <sheetView zoomScaleNormal="100" workbookViewId="0">
      <selection sqref="A1:IV2"/>
    </sheetView>
  </sheetViews>
  <sheetFormatPr defaultColWidth="0" defaultRowHeight="14.25" outlineLevelRow="1" x14ac:dyDescent="0.2"/>
  <cols>
    <col min="1" max="1" width="7" style="352" customWidth="1"/>
    <col min="2" max="8" width="6.28515625" style="133" customWidth="1"/>
    <col min="9" max="9" width="4.140625" style="133" customWidth="1"/>
    <col min="10" max="10" width="3.42578125" style="133" customWidth="1"/>
    <col min="11" max="11" width="4" style="133" customWidth="1"/>
    <col min="12" max="12" width="4.28515625" style="133" customWidth="1"/>
    <col min="13" max="13" width="3.85546875" style="133" customWidth="1"/>
    <col min="14" max="14" width="3.42578125" style="133" customWidth="1"/>
    <col min="15" max="15" width="4" style="133" customWidth="1"/>
    <col min="16" max="16" width="3.85546875" style="133" customWidth="1"/>
    <col min="17" max="17" width="4.5703125" style="133" customWidth="1"/>
    <col min="18" max="19" width="4.140625" style="133" customWidth="1"/>
    <col min="20" max="20" width="10.28515625" style="140" customWidth="1"/>
    <col min="21" max="28" width="10.28515625" style="138" customWidth="1"/>
    <col min="29" max="29" width="8.140625" style="138" customWidth="1"/>
    <col min="30" max="30" width="8" style="138" customWidth="1"/>
    <col min="31" max="31" width="7.85546875" style="138" customWidth="1"/>
    <col min="32" max="32" width="7.140625" style="138" customWidth="1"/>
    <col min="33" max="36" width="10.28515625" style="133" customWidth="1"/>
    <col min="37" max="37" width="6.140625" style="353" customWidth="1"/>
    <col min="38" max="38" width="6.85546875" style="133" customWidth="1"/>
    <col min="39" max="39" width="8.5703125" style="133" customWidth="1"/>
    <col min="40" max="40" width="7.140625" style="133" customWidth="1"/>
    <col min="41" max="41" width="8.28515625" style="133" customWidth="1"/>
    <col min="42" max="42" width="8.140625" style="133" customWidth="1"/>
    <col min="43" max="43" width="8.42578125" style="133" customWidth="1"/>
    <col min="44" max="44" width="8.5703125" style="133" customWidth="1"/>
    <col min="45" max="45" width="8.28515625" style="133" customWidth="1"/>
    <col min="46" max="46" width="7.42578125" style="133" customWidth="1"/>
    <col min="47" max="47" width="8.5703125" style="133" customWidth="1"/>
    <col min="48" max="48" width="8.140625" style="133" customWidth="1"/>
    <col min="49" max="49" width="8.7109375" style="133" customWidth="1"/>
    <col min="50" max="50" width="9.140625" style="133" customWidth="1"/>
    <col min="51" max="51" width="18.5703125" style="133" customWidth="1"/>
    <col min="52" max="52" width="3" style="131" customWidth="1"/>
    <col min="53" max="16384" width="0" style="133" hidden="1"/>
  </cols>
  <sheetData>
    <row r="1" spans="1:51" s="434" customFormat="1" ht="11.25" customHeight="1" x14ac:dyDescent="0.25">
      <c r="A1" s="588" t="s">
        <v>615</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row>
    <row r="2" spans="1:51" s="379" customFormat="1" ht="31.5" customHeight="1" x14ac:dyDescent="0.25">
      <c r="A2" s="462" t="s">
        <v>242</v>
      </c>
      <c r="B2" s="463"/>
      <c r="C2" s="463"/>
      <c r="D2" s="463"/>
      <c r="E2" s="464"/>
      <c r="F2" s="465"/>
      <c r="G2" s="465"/>
      <c r="H2" s="465"/>
      <c r="I2" s="465"/>
      <c r="J2" s="465"/>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row>
    <row r="3" spans="1:51" ht="35.25" customHeight="1" x14ac:dyDescent="0.4">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131"/>
      <c r="AK3" s="132"/>
      <c r="AL3" s="131"/>
      <c r="AM3" s="131"/>
      <c r="AN3" s="131"/>
      <c r="AO3" s="131"/>
      <c r="AP3" s="131"/>
      <c r="AQ3" s="131"/>
      <c r="AR3" s="131"/>
      <c r="AS3" s="131"/>
      <c r="AT3" s="131"/>
      <c r="AU3" s="131"/>
      <c r="AV3" s="131"/>
      <c r="AW3" s="131"/>
      <c r="AX3" s="131"/>
      <c r="AY3" s="131"/>
    </row>
    <row r="4" spans="1:51" ht="20.25" x14ac:dyDescent="0.3">
      <c r="A4" s="134"/>
      <c r="B4" s="135"/>
      <c r="C4" s="135"/>
      <c r="D4" s="135"/>
      <c r="E4" s="135"/>
      <c r="F4" s="135"/>
      <c r="G4" s="135"/>
      <c r="H4" s="135"/>
      <c r="I4" s="135"/>
      <c r="J4" s="136"/>
      <c r="K4" s="136"/>
      <c r="L4" s="136"/>
      <c r="M4" s="136"/>
      <c r="N4" s="136"/>
      <c r="O4" s="136"/>
      <c r="P4" s="136"/>
      <c r="Q4" s="136"/>
      <c r="R4" s="136"/>
      <c r="S4" s="135"/>
      <c r="T4" s="135"/>
      <c r="U4" s="135"/>
      <c r="V4" s="135"/>
      <c r="W4" s="137" t="s">
        <v>281</v>
      </c>
      <c r="X4" s="135"/>
      <c r="Y4" s="135"/>
      <c r="Z4" s="135"/>
      <c r="AA4" s="135"/>
      <c r="AK4" s="139"/>
      <c r="AL4" s="135"/>
      <c r="AM4" s="135"/>
      <c r="AN4" s="135"/>
      <c r="AO4" s="135"/>
      <c r="AP4" s="135"/>
      <c r="AQ4" s="135"/>
      <c r="AR4" s="140"/>
      <c r="AS4" s="140"/>
      <c r="AT4" s="140"/>
      <c r="AU4" s="140"/>
      <c r="AV4" s="140"/>
      <c r="AW4" s="140"/>
      <c r="AX4" s="140"/>
      <c r="AY4" s="140"/>
    </row>
    <row r="5" spans="1:51" ht="18" x14ac:dyDescent="0.25">
      <c r="A5" s="134"/>
      <c r="B5" s="131"/>
      <c r="C5" s="131"/>
      <c r="D5" s="131"/>
      <c r="E5" s="131"/>
      <c r="F5" s="131"/>
      <c r="G5" s="131"/>
      <c r="H5" s="131"/>
      <c r="I5" s="131"/>
      <c r="J5" s="141"/>
      <c r="K5" s="141"/>
      <c r="L5" s="141"/>
      <c r="M5" s="141"/>
      <c r="N5" s="141"/>
      <c r="O5" s="141"/>
      <c r="P5" s="141"/>
      <c r="Q5" s="141"/>
      <c r="R5" s="141"/>
      <c r="S5" s="141"/>
      <c r="T5" s="141"/>
      <c r="U5" s="141"/>
      <c r="V5" s="141"/>
      <c r="W5" s="141"/>
      <c r="X5" s="141"/>
      <c r="Y5" s="142"/>
      <c r="Z5" s="142"/>
      <c r="AA5" s="142"/>
      <c r="AB5" s="142"/>
      <c r="AC5" s="142"/>
      <c r="AD5" s="142"/>
      <c r="AE5" s="142"/>
      <c r="AF5" s="142"/>
      <c r="AG5" s="131"/>
      <c r="AH5" s="131"/>
      <c r="AI5" s="131"/>
      <c r="AJ5" s="131"/>
      <c r="AK5" s="132"/>
      <c r="AL5" s="131"/>
      <c r="AM5" s="131"/>
      <c r="AN5" s="131"/>
      <c r="AO5" s="131"/>
      <c r="AP5" s="131"/>
      <c r="AQ5" s="131"/>
      <c r="AR5" s="131"/>
      <c r="AS5" s="131"/>
      <c r="AT5" s="131"/>
      <c r="AU5" s="131"/>
      <c r="AV5" s="131"/>
      <c r="AW5" s="131"/>
      <c r="AX5" s="131"/>
      <c r="AY5" s="131"/>
    </row>
    <row r="6" spans="1:51" ht="18" x14ac:dyDescent="0.25">
      <c r="A6" s="143" t="s">
        <v>282</v>
      </c>
      <c r="B6" s="131"/>
      <c r="C6" s="131"/>
      <c r="D6" s="131"/>
      <c r="E6" s="497"/>
      <c r="F6" s="498"/>
      <c r="G6" s="498"/>
      <c r="H6" s="498"/>
      <c r="I6" s="498"/>
      <c r="J6" s="498"/>
      <c r="K6" s="499"/>
      <c r="L6" s="144"/>
      <c r="M6" s="500"/>
      <c r="N6" s="501"/>
      <c r="O6" s="501"/>
      <c r="P6" s="502"/>
      <c r="Q6" s="144"/>
      <c r="R6" s="503"/>
      <c r="S6" s="503"/>
      <c r="T6" s="503"/>
      <c r="U6" s="503"/>
      <c r="V6" s="503"/>
      <c r="W6" s="503"/>
      <c r="X6" s="503"/>
      <c r="Y6" s="503"/>
      <c r="Z6" s="503"/>
      <c r="AA6" s="503"/>
      <c r="AB6" s="503"/>
      <c r="AC6" s="503"/>
      <c r="AD6" s="142"/>
      <c r="AE6" s="142"/>
      <c r="AF6" s="131"/>
      <c r="AG6" s="131"/>
      <c r="AH6" s="131"/>
      <c r="AI6" s="131"/>
      <c r="AJ6" s="131"/>
      <c r="AK6" s="131"/>
      <c r="AL6" s="131"/>
      <c r="AM6" s="131"/>
      <c r="AN6" s="131"/>
      <c r="AO6" s="131"/>
      <c r="AP6" s="131"/>
      <c r="AQ6" s="131"/>
      <c r="AR6" s="131"/>
      <c r="AS6" s="131"/>
      <c r="AT6" s="131"/>
      <c r="AU6" s="131"/>
      <c r="AV6" s="131"/>
      <c r="AW6" s="131"/>
      <c r="AX6" s="131"/>
      <c r="AY6" s="131"/>
    </row>
    <row r="7" spans="1:51" ht="18" x14ac:dyDescent="0.25">
      <c r="A7" s="134"/>
      <c r="B7" s="131"/>
      <c r="C7" s="131"/>
      <c r="D7" s="131"/>
      <c r="E7" s="504" t="s">
        <v>283</v>
      </c>
      <c r="F7" s="504"/>
      <c r="G7" s="504"/>
      <c r="H7" s="504"/>
      <c r="I7" s="504"/>
      <c r="J7" s="504"/>
      <c r="K7" s="504"/>
      <c r="L7" s="145"/>
      <c r="M7" s="505" t="s">
        <v>284</v>
      </c>
      <c r="N7" s="505"/>
      <c r="O7" s="505"/>
      <c r="P7" s="505"/>
      <c r="Q7" s="145"/>
      <c r="R7" s="506" t="s">
        <v>285</v>
      </c>
      <c r="S7" s="506"/>
      <c r="T7" s="506"/>
      <c r="U7" s="506"/>
      <c r="V7" s="506"/>
      <c r="W7" s="506"/>
      <c r="X7" s="506"/>
      <c r="Y7" s="506"/>
      <c r="Z7" s="506"/>
      <c r="AA7" s="506"/>
      <c r="AB7" s="506"/>
      <c r="AC7" s="506"/>
      <c r="AD7" s="142"/>
      <c r="AE7" s="142"/>
      <c r="AF7" s="142"/>
      <c r="AG7" s="131"/>
      <c r="AH7" s="145"/>
      <c r="AI7" s="145"/>
      <c r="AJ7" s="145"/>
      <c r="AK7" s="146"/>
      <c r="AL7" s="145"/>
      <c r="AM7" s="145"/>
      <c r="AN7" s="145"/>
      <c r="AO7" s="145"/>
      <c r="AP7" s="131"/>
      <c r="AQ7" s="131"/>
      <c r="AR7" s="131"/>
      <c r="AS7" s="131"/>
      <c r="AT7" s="131"/>
      <c r="AU7" s="131"/>
      <c r="AV7" s="131"/>
      <c r="AW7" s="131"/>
      <c r="AX7" s="131"/>
      <c r="AY7" s="131"/>
    </row>
    <row r="8" spans="1:51" ht="18" x14ac:dyDescent="0.25">
      <c r="A8" s="147" t="s">
        <v>286</v>
      </c>
      <c r="B8" s="131"/>
      <c r="C8" s="131"/>
      <c r="D8" s="131"/>
      <c r="E8" s="507"/>
      <c r="F8" s="508"/>
      <c r="G8" s="508"/>
      <c r="H8" s="508"/>
      <c r="I8" s="508"/>
      <c r="J8" s="508"/>
      <c r="K8" s="509"/>
      <c r="L8" s="145"/>
      <c r="M8" s="145"/>
      <c r="N8" s="145"/>
      <c r="O8" s="145"/>
      <c r="P8" s="145"/>
      <c r="Q8" s="145"/>
      <c r="R8" s="145"/>
      <c r="S8" s="145"/>
      <c r="T8" s="145"/>
      <c r="U8" s="145"/>
      <c r="V8" s="145"/>
      <c r="W8" s="145"/>
      <c r="X8" s="145"/>
      <c r="Y8" s="142"/>
      <c r="Z8" s="142"/>
      <c r="AA8" s="142"/>
      <c r="AB8" s="142"/>
      <c r="AC8" s="142"/>
      <c r="AD8" s="142"/>
      <c r="AE8" s="142"/>
      <c r="AF8" s="142"/>
      <c r="AG8" s="131"/>
      <c r="AH8" s="144"/>
      <c r="AI8" s="145"/>
      <c r="AJ8" s="145"/>
      <c r="AK8" s="146"/>
      <c r="AL8" s="145"/>
      <c r="AM8" s="145"/>
      <c r="AN8" s="145"/>
      <c r="AO8" s="145"/>
      <c r="AP8" s="131"/>
      <c r="AQ8" s="131"/>
      <c r="AR8" s="131"/>
      <c r="AS8" s="131"/>
      <c r="AT8" s="131"/>
      <c r="AU8" s="131"/>
      <c r="AV8" s="131"/>
      <c r="AW8" s="131"/>
      <c r="AX8" s="131"/>
      <c r="AY8" s="131"/>
    </row>
    <row r="9" spans="1:51" ht="18.75" customHeight="1" x14ac:dyDescent="0.25">
      <c r="A9" s="134"/>
      <c r="B9" s="131"/>
      <c r="C9" s="131"/>
      <c r="D9" s="131"/>
      <c r="E9" s="504" t="s">
        <v>287</v>
      </c>
      <c r="F9" s="504"/>
      <c r="G9" s="504"/>
      <c r="H9" s="504"/>
      <c r="I9" s="504"/>
      <c r="J9" s="504"/>
      <c r="K9" s="504"/>
      <c r="L9" s="145"/>
      <c r="M9" s="145"/>
      <c r="N9" s="145"/>
      <c r="O9" s="145"/>
      <c r="P9" s="145"/>
      <c r="Q9" s="145"/>
      <c r="R9" s="131"/>
      <c r="S9" s="145"/>
      <c r="T9" s="145"/>
      <c r="U9" s="145"/>
      <c r="V9" s="145"/>
      <c r="W9" s="145"/>
      <c r="X9" s="145"/>
      <c r="Y9" s="142"/>
      <c r="Z9" s="142"/>
      <c r="AA9" s="142"/>
      <c r="AB9" s="142"/>
      <c r="AC9" s="142"/>
      <c r="AD9" s="142"/>
      <c r="AE9" s="142"/>
      <c r="AF9" s="142"/>
      <c r="AG9" s="131"/>
      <c r="AH9" s="131"/>
      <c r="AI9" s="148"/>
      <c r="AJ9" s="148"/>
      <c r="AK9" s="148"/>
      <c r="AL9" s="148"/>
      <c r="AM9" s="148"/>
      <c r="AN9" s="148"/>
      <c r="AO9" s="148"/>
      <c r="AP9" s="148"/>
      <c r="AQ9" s="148"/>
      <c r="AR9" s="131"/>
      <c r="AS9" s="131"/>
      <c r="AT9" s="131"/>
      <c r="AU9" s="131"/>
      <c r="AV9" s="131"/>
      <c r="AW9" s="131"/>
      <c r="AX9" s="131"/>
      <c r="AY9" s="131"/>
    </row>
    <row r="10" spans="1:51" ht="18" x14ac:dyDescent="0.25">
      <c r="A10" s="134"/>
      <c r="B10" s="131"/>
      <c r="C10" s="131"/>
      <c r="D10" s="131"/>
      <c r="E10" s="145"/>
      <c r="F10" s="145"/>
      <c r="G10" s="145"/>
      <c r="H10" s="145"/>
      <c r="I10" s="145"/>
      <c r="J10" s="145"/>
      <c r="K10" s="145"/>
      <c r="L10" s="145"/>
      <c r="M10" s="145"/>
      <c r="N10" s="145"/>
      <c r="O10" s="145"/>
      <c r="P10" s="145"/>
      <c r="Q10" s="145"/>
      <c r="R10" s="145"/>
      <c r="S10" s="145"/>
      <c r="T10" s="145"/>
      <c r="U10" s="145"/>
      <c r="V10" s="145"/>
      <c r="W10" s="145"/>
      <c r="X10" s="145"/>
      <c r="Y10" s="142"/>
      <c r="Z10" s="142"/>
      <c r="AA10" s="142"/>
      <c r="AB10" s="142"/>
      <c r="AC10" s="142"/>
      <c r="AD10" s="142"/>
      <c r="AE10" s="142"/>
      <c r="AF10" s="142"/>
      <c r="AG10" s="131"/>
      <c r="AH10" s="148"/>
      <c r="AI10" s="148"/>
      <c r="AJ10" s="148"/>
      <c r="AK10" s="148"/>
      <c r="AL10" s="148"/>
      <c r="AM10" s="148"/>
      <c r="AN10" s="148"/>
      <c r="AO10" s="148"/>
      <c r="AP10" s="148"/>
      <c r="AQ10" s="148"/>
      <c r="AR10" s="131"/>
      <c r="AS10" s="131"/>
      <c r="AT10" s="131"/>
      <c r="AU10" s="131"/>
      <c r="AV10" s="131"/>
      <c r="AW10" s="131"/>
      <c r="AX10" s="131"/>
      <c r="AY10" s="131"/>
    </row>
    <row r="11" spans="1:51" ht="18" x14ac:dyDescent="0.25">
      <c r="A11" s="143" t="s">
        <v>288</v>
      </c>
      <c r="B11" s="131"/>
      <c r="C11" s="131"/>
      <c r="D11" s="131"/>
      <c r="E11" s="507"/>
      <c r="F11" s="508"/>
      <c r="G11" s="508"/>
      <c r="H11" s="508"/>
      <c r="I11" s="508"/>
      <c r="J11" s="508"/>
      <c r="K11" s="509"/>
      <c r="L11" s="144"/>
      <c r="M11" s="510"/>
      <c r="N11" s="511"/>
      <c r="O11" s="511"/>
      <c r="P11" s="512"/>
      <c r="Q11" s="144"/>
      <c r="R11" s="513"/>
      <c r="S11" s="514"/>
      <c r="T11" s="514"/>
      <c r="U11" s="514"/>
      <c r="V11" s="514"/>
      <c r="W11" s="514"/>
      <c r="X11" s="514"/>
      <c r="Y11" s="514"/>
      <c r="Z11" s="514"/>
      <c r="AA11" s="514"/>
      <c r="AB11" s="514"/>
      <c r="AC11" s="515"/>
      <c r="AD11" s="142"/>
      <c r="AE11" s="142"/>
      <c r="AF11" s="142"/>
      <c r="AG11" s="131"/>
      <c r="AH11" s="148"/>
      <c r="AI11" s="148"/>
      <c r="AJ11" s="148"/>
      <c r="AK11" s="148"/>
      <c r="AL11" s="148"/>
      <c r="AM11" s="148"/>
      <c r="AN11" s="148"/>
      <c r="AO11" s="148"/>
      <c r="AP11" s="148"/>
      <c r="AQ11" s="148"/>
      <c r="AR11" s="131"/>
      <c r="AS11" s="131"/>
      <c r="AT11" s="131"/>
      <c r="AU11" s="131"/>
      <c r="AV11" s="131"/>
      <c r="AW11" s="131"/>
      <c r="AX11" s="131"/>
      <c r="AY11" s="131"/>
    </row>
    <row r="12" spans="1:51" ht="18" x14ac:dyDescent="0.25">
      <c r="A12" s="134"/>
      <c r="B12" s="131"/>
      <c r="C12" s="131"/>
      <c r="D12" s="131"/>
      <c r="E12" s="504" t="s">
        <v>283</v>
      </c>
      <c r="F12" s="504"/>
      <c r="G12" s="504"/>
      <c r="H12" s="504"/>
      <c r="I12" s="504"/>
      <c r="J12" s="504"/>
      <c r="K12" s="504"/>
      <c r="L12" s="145"/>
      <c r="M12" s="505" t="s">
        <v>284</v>
      </c>
      <c r="N12" s="505"/>
      <c r="O12" s="505"/>
      <c r="P12" s="505"/>
      <c r="Q12" s="145"/>
      <c r="R12" s="506" t="s">
        <v>285</v>
      </c>
      <c r="S12" s="506"/>
      <c r="T12" s="506"/>
      <c r="U12" s="506"/>
      <c r="V12" s="506"/>
      <c r="W12" s="506"/>
      <c r="X12" s="506"/>
      <c r="Y12" s="506"/>
      <c r="Z12" s="506"/>
      <c r="AA12" s="506"/>
      <c r="AB12" s="506"/>
      <c r="AC12" s="506"/>
      <c r="AD12" s="142"/>
      <c r="AE12" s="142"/>
      <c r="AF12" s="142"/>
      <c r="AG12" s="131"/>
      <c r="AH12" s="148"/>
      <c r="AI12" s="148"/>
      <c r="AJ12" s="148"/>
      <c r="AK12" s="148"/>
      <c r="AL12" s="148"/>
      <c r="AM12" s="148"/>
      <c r="AN12" s="145"/>
      <c r="AO12" s="145"/>
      <c r="AP12" s="131"/>
      <c r="AQ12" s="131"/>
      <c r="AR12" s="131"/>
      <c r="AS12" s="131"/>
      <c r="AT12" s="131"/>
      <c r="AU12" s="131"/>
      <c r="AV12" s="131"/>
      <c r="AW12" s="131"/>
      <c r="AX12" s="131"/>
      <c r="AY12" s="131"/>
    </row>
    <row r="13" spans="1:51" ht="15" customHeight="1" x14ac:dyDescent="0.2">
      <c r="A13" s="149"/>
      <c r="B13" s="131"/>
      <c r="C13" s="131"/>
      <c r="D13" s="131"/>
      <c r="E13" s="131"/>
      <c r="F13" s="131"/>
      <c r="G13" s="131"/>
      <c r="H13" s="131"/>
      <c r="I13" s="131"/>
      <c r="J13" s="145"/>
      <c r="K13" s="145"/>
      <c r="L13" s="145"/>
      <c r="M13" s="145"/>
      <c r="N13" s="145"/>
      <c r="O13" s="145"/>
      <c r="P13" s="145"/>
      <c r="Q13" s="145"/>
      <c r="R13" s="131"/>
      <c r="S13" s="145"/>
      <c r="T13" s="145"/>
      <c r="U13" s="145"/>
      <c r="V13" s="145"/>
      <c r="W13" s="145"/>
      <c r="X13" s="145"/>
      <c r="Y13" s="150"/>
      <c r="Z13" s="151"/>
      <c r="AA13" s="150"/>
      <c r="AB13" s="150"/>
      <c r="AC13" s="150"/>
      <c r="AD13" s="150"/>
      <c r="AE13" s="150"/>
      <c r="AF13" s="150"/>
      <c r="AG13" s="131"/>
      <c r="AH13" s="148"/>
      <c r="AI13" s="148"/>
      <c r="AJ13" s="148"/>
      <c r="AK13" s="148"/>
      <c r="AL13" s="148"/>
      <c r="AM13" s="148"/>
      <c r="AN13" s="145"/>
      <c r="AO13" s="145"/>
      <c r="AP13" s="131"/>
      <c r="AQ13" s="131"/>
      <c r="AR13" s="131"/>
      <c r="AS13" s="131"/>
      <c r="AT13" s="131"/>
      <c r="AU13" s="131"/>
      <c r="AV13" s="131"/>
      <c r="AW13" s="131"/>
      <c r="AX13" s="131"/>
      <c r="AY13" s="131"/>
    </row>
    <row r="14" spans="1:51" ht="21.75" customHeight="1" x14ac:dyDescent="0.2">
      <c r="A14" s="143" t="s">
        <v>289</v>
      </c>
      <c r="B14" s="152"/>
      <c r="C14" s="152"/>
      <c r="D14" s="152"/>
      <c r="E14" s="516" t="s">
        <v>290</v>
      </c>
      <c r="F14" s="517"/>
      <c r="G14" s="517"/>
      <c r="H14" s="517"/>
      <c r="I14" s="517"/>
      <c r="J14" s="517"/>
      <c r="K14" s="517"/>
      <c r="L14" s="517"/>
      <c r="M14" s="517"/>
      <c r="N14" s="517"/>
      <c r="O14" s="517"/>
      <c r="P14" s="517"/>
      <c r="Q14" s="517"/>
      <c r="R14" s="517"/>
      <c r="S14" s="517"/>
      <c r="T14" s="517"/>
      <c r="U14" s="517"/>
      <c r="V14" s="517"/>
      <c r="W14" s="517"/>
      <c r="X14" s="517"/>
      <c r="Y14" s="517"/>
      <c r="Z14" s="518">
        <f>AF77</f>
        <v>0</v>
      </c>
      <c r="AA14" s="519"/>
      <c r="AB14" s="519"/>
      <c r="AC14" s="520"/>
      <c r="AD14" s="153"/>
      <c r="AE14" s="153"/>
      <c r="AF14" s="153"/>
      <c r="AG14" s="154"/>
      <c r="AH14" s="148"/>
      <c r="AI14" s="148"/>
      <c r="AJ14" s="148"/>
      <c r="AK14" s="148"/>
      <c r="AL14" s="148"/>
      <c r="AM14" s="148"/>
      <c r="AN14" s="155"/>
      <c r="AO14" s="155"/>
      <c r="AP14" s="154"/>
      <c r="AQ14" s="154"/>
      <c r="AR14" s="154"/>
      <c r="AS14" s="154"/>
      <c r="AT14" s="154"/>
      <c r="AU14" s="154"/>
      <c r="AV14" s="154"/>
      <c r="AW14" s="154"/>
      <c r="AX14" s="154"/>
      <c r="AY14" s="131"/>
    </row>
    <row r="15" spans="1:51" ht="8.25" customHeight="1" x14ac:dyDescent="0.2">
      <c r="A15" s="156"/>
      <c r="B15" s="157"/>
      <c r="C15" s="157"/>
      <c r="D15" s="157"/>
      <c r="E15" s="517"/>
      <c r="F15" s="517"/>
      <c r="G15" s="517"/>
      <c r="H15" s="517"/>
      <c r="I15" s="517"/>
      <c r="J15" s="517"/>
      <c r="K15" s="517"/>
      <c r="L15" s="517"/>
      <c r="M15" s="517"/>
      <c r="N15" s="517"/>
      <c r="O15" s="517"/>
      <c r="P15" s="517"/>
      <c r="Q15" s="517"/>
      <c r="R15" s="517"/>
      <c r="S15" s="517"/>
      <c r="T15" s="517"/>
      <c r="U15" s="517"/>
      <c r="V15" s="517"/>
      <c r="W15" s="517"/>
      <c r="X15" s="517"/>
      <c r="Y15" s="517"/>
      <c r="Z15" s="521" t="s">
        <v>291</v>
      </c>
      <c r="AA15" s="521"/>
      <c r="AB15" s="521"/>
      <c r="AC15" s="521"/>
      <c r="AD15" s="158"/>
      <c r="AE15" s="159"/>
      <c r="AF15" s="159"/>
      <c r="AG15" s="154"/>
      <c r="AH15" s="154"/>
      <c r="AI15" s="154"/>
      <c r="AJ15" s="154"/>
      <c r="AK15" s="160"/>
      <c r="AL15" s="154"/>
      <c r="AM15" s="154"/>
      <c r="AN15" s="154"/>
      <c r="AO15" s="154"/>
      <c r="AP15" s="154"/>
      <c r="AQ15" s="154"/>
      <c r="AR15" s="154"/>
      <c r="AS15" s="154"/>
      <c r="AT15" s="154"/>
      <c r="AU15" s="154"/>
      <c r="AV15" s="154"/>
      <c r="AW15" s="154"/>
      <c r="AX15" s="154"/>
      <c r="AY15" s="131"/>
    </row>
    <row r="16" spans="1:51" ht="21" customHeight="1" x14ac:dyDescent="0.2">
      <c r="A16" s="156"/>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61"/>
      <c r="AA16" s="161"/>
      <c r="AB16" s="161"/>
      <c r="AC16" s="161"/>
      <c r="AD16" s="158"/>
      <c r="AE16" s="159"/>
      <c r="AF16" s="159"/>
      <c r="AG16" s="154"/>
      <c r="AH16" s="154"/>
      <c r="AI16" s="154"/>
      <c r="AJ16" s="154"/>
      <c r="AK16" s="160"/>
      <c r="AL16" s="154"/>
      <c r="AM16" s="154"/>
      <c r="AN16" s="154"/>
      <c r="AO16" s="154"/>
      <c r="AP16" s="154"/>
      <c r="AQ16" s="154"/>
      <c r="AR16" s="154"/>
      <c r="AS16" s="154"/>
      <c r="AT16" s="154"/>
      <c r="AU16" s="154"/>
      <c r="AV16" s="154"/>
      <c r="AW16" s="154"/>
      <c r="AX16" s="154"/>
      <c r="AY16" s="131"/>
    </row>
    <row r="17" spans="1:54" ht="21" customHeight="1" x14ac:dyDescent="0.2">
      <c r="A17" s="143" t="s">
        <v>292</v>
      </c>
      <c r="B17" s="157"/>
      <c r="C17" s="157"/>
      <c r="D17" s="157"/>
      <c r="E17" s="507"/>
      <c r="F17" s="508"/>
      <c r="G17" s="508"/>
      <c r="H17" s="508"/>
      <c r="I17" s="508"/>
      <c r="J17" s="508"/>
      <c r="K17" s="509"/>
      <c r="L17" s="157"/>
      <c r="M17" s="507"/>
      <c r="N17" s="508"/>
      <c r="O17" s="508"/>
      <c r="P17" s="508"/>
      <c r="Q17" s="508"/>
      <c r="R17" s="508"/>
      <c r="S17" s="509"/>
      <c r="T17" s="157"/>
      <c r="U17" s="510"/>
      <c r="V17" s="511"/>
      <c r="W17" s="511"/>
      <c r="X17" s="512"/>
      <c r="Y17" s="157"/>
      <c r="Z17" s="510"/>
      <c r="AA17" s="511"/>
      <c r="AB17" s="511"/>
      <c r="AC17" s="512"/>
      <c r="AD17" s="158"/>
      <c r="AE17" s="159"/>
      <c r="AF17" s="159"/>
      <c r="AG17" s="154"/>
      <c r="AH17" s="154"/>
      <c r="AI17" s="154"/>
      <c r="AJ17" s="154"/>
      <c r="AK17" s="160"/>
      <c r="AL17" s="154"/>
      <c r="AM17" s="154"/>
      <c r="AN17" s="154"/>
      <c r="AO17" s="154"/>
      <c r="AP17" s="154"/>
      <c r="AQ17" s="154"/>
      <c r="AR17" s="154"/>
      <c r="AS17" s="154"/>
      <c r="AT17" s="154"/>
      <c r="AU17" s="154"/>
      <c r="AV17" s="154"/>
      <c r="AW17" s="154"/>
      <c r="AX17" s="154"/>
      <c r="AY17" s="131"/>
    </row>
    <row r="18" spans="1:54" ht="14.25" customHeight="1" x14ac:dyDescent="0.25">
      <c r="A18" s="156"/>
      <c r="B18" s="157"/>
      <c r="C18" s="157"/>
      <c r="D18" s="157"/>
      <c r="E18" s="162"/>
      <c r="F18" s="163" t="s">
        <v>293</v>
      </c>
      <c r="G18" s="164"/>
      <c r="H18" s="164"/>
      <c r="I18" s="164"/>
      <c r="J18" s="165"/>
      <c r="K18" s="165"/>
      <c r="L18" s="157"/>
      <c r="M18" s="522" t="s">
        <v>294</v>
      </c>
      <c r="N18" s="523"/>
      <c r="O18" s="523"/>
      <c r="P18" s="523"/>
      <c r="Q18" s="523"/>
      <c r="R18" s="523"/>
      <c r="S18" s="523"/>
      <c r="T18" s="166"/>
      <c r="U18" s="522" t="s">
        <v>295</v>
      </c>
      <c r="V18" s="522"/>
      <c r="W18" s="522"/>
      <c r="X18" s="522"/>
      <c r="Y18" s="158"/>
      <c r="Z18" s="522" t="s">
        <v>296</v>
      </c>
      <c r="AA18" s="522"/>
      <c r="AB18" s="522"/>
      <c r="AC18" s="522"/>
      <c r="AD18" s="158"/>
      <c r="AE18" s="159"/>
      <c r="AF18" s="159"/>
      <c r="AG18" s="154"/>
      <c r="AH18" s="154"/>
      <c r="AI18" s="154"/>
      <c r="AJ18" s="154"/>
      <c r="AK18" s="160"/>
      <c r="AL18" s="154"/>
      <c r="AM18" s="154"/>
      <c r="AN18" s="154"/>
      <c r="AO18" s="154"/>
      <c r="AP18" s="154"/>
      <c r="AQ18" s="154"/>
      <c r="AR18" s="154"/>
      <c r="AS18" s="154"/>
      <c r="AT18" s="154"/>
      <c r="AU18" s="154"/>
      <c r="AV18" s="154"/>
      <c r="AW18" s="154"/>
      <c r="AX18" s="154"/>
      <c r="AY18" s="131"/>
    </row>
    <row r="19" spans="1:54" ht="15" x14ac:dyDescent="0.2">
      <c r="A19" s="143" t="s">
        <v>297</v>
      </c>
      <c r="B19" s="157"/>
      <c r="C19" s="157"/>
      <c r="D19" s="157"/>
      <c r="E19" s="524"/>
      <c r="F19" s="525"/>
      <c r="G19" s="157"/>
      <c r="H19" s="524"/>
      <c r="I19" s="526"/>
      <c r="J19" s="526"/>
      <c r="K19" s="525"/>
      <c r="L19" s="157"/>
      <c r="M19" s="157"/>
      <c r="N19" s="157"/>
      <c r="O19" s="157"/>
      <c r="P19" s="157"/>
      <c r="Q19" s="157"/>
      <c r="R19" s="157"/>
      <c r="S19" s="157"/>
      <c r="T19" s="167"/>
      <c r="U19" s="158"/>
      <c r="V19" s="158"/>
      <c r="W19" s="158"/>
      <c r="X19" s="158"/>
      <c r="Y19" s="158"/>
      <c r="Z19" s="158"/>
      <c r="AA19" s="158"/>
      <c r="AB19" s="158"/>
      <c r="AC19" s="158"/>
      <c r="AD19" s="158"/>
      <c r="AE19" s="159"/>
      <c r="AF19" s="159"/>
      <c r="AG19" s="154"/>
      <c r="AH19" s="154"/>
      <c r="AI19" s="154"/>
      <c r="AJ19" s="154"/>
      <c r="AK19" s="160"/>
      <c r="AL19" s="154"/>
      <c r="AM19" s="154"/>
      <c r="AN19" s="154"/>
      <c r="AO19" s="154"/>
      <c r="AP19" s="154"/>
      <c r="AQ19" s="154"/>
      <c r="AR19" s="154"/>
      <c r="AS19" s="154"/>
      <c r="AT19" s="154"/>
      <c r="AU19" s="154"/>
      <c r="AV19" s="154"/>
      <c r="AW19" s="154"/>
      <c r="AX19" s="154"/>
      <c r="AY19" s="131"/>
    </row>
    <row r="20" spans="1:54" x14ac:dyDescent="0.2">
      <c r="A20" s="156"/>
      <c r="B20" s="157"/>
      <c r="C20" s="157"/>
      <c r="D20" s="157"/>
      <c r="E20" s="527" t="s">
        <v>298</v>
      </c>
      <c r="F20" s="527"/>
      <c r="G20" s="157"/>
      <c r="H20" s="527" t="s">
        <v>299</v>
      </c>
      <c r="I20" s="527"/>
      <c r="J20" s="527"/>
      <c r="K20" s="527"/>
      <c r="L20" s="157"/>
      <c r="M20" s="157"/>
      <c r="N20" s="157"/>
      <c r="O20" s="157"/>
      <c r="P20" s="157"/>
      <c r="Q20" s="157"/>
      <c r="R20" s="157"/>
      <c r="S20" s="157"/>
      <c r="T20" s="166"/>
      <c r="U20" s="158"/>
      <c r="V20" s="158"/>
      <c r="W20" s="158"/>
      <c r="X20" s="158"/>
      <c r="Y20" s="158"/>
      <c r="Z20" s="158"/>
      <c r="AA20" s="158"/>
      <c r="AB20" s="158"/>
      <c r="AC20" s="158"/>
      <c r="AD20" s="158"/>
      <c r="AE20" s="159"/>
      <c r="AF20" s="159"/>
      <c r="AG20" s="154"/>
      <c r="AH20" s="154"/>
      <c r="AI20" s="154"/>
      <c r="AJ20" s="154"/>
      <c r="AK20" s="160"/>
      <c r="AL20" s="154"/>
      <c r="AM20" s="154"/>
      <c r="AN20" s="154"/>
      <c r="AO20" s="154"/>
      <c r="AP20" s="154"/>
      <c r="AQ20" s="154"/>
      <c r="AR20" s="154"/>
      <c r="AS20" s="154"/>
      <c r="AT20" s="154"/>
      <c r="AU20" s="154"/>
      <c r="AV20" s="154"/>
      <c r="AW20" s="154"/>
      <c r="AX20" s="154"/>
      <c r="AY20" s="131"/>
    </row>
    <row r="21" spans="1:54" x14ac:dyDescent="0.2">
      <c r="A21" s="156"/>
      <c r="B21" s="157"/>
      <c r="C21" s="157"/>
      <c r="D21" s="157"/>
      <c r="E21" s="157"/>
      <c r="F21" s="157"/>
      <c r="G21" s="157"/>
      <c r="H21" s="157"/>
      <c r="I21" s="157"/>
      <c r="J21" s="157"/>
      <c r="K21" s="157" t="s">
        <v>300</v>
      </c>
      <c r="L21" s="157"/>
      <c r="M21" s="157"/>
      <c r="N21" s="157"/>
      <c r="O21" s="157"/>
      <c r="P21" s="157"/>
      <c r="Q21" s="157"/>
      <c r="R21" s="157"/>
      <c r="S21" s="157"/>
      <c r="T21" s="166"/>
      <c r="U21" s="158"/>
      <c r="V21" s="158"/>
      <c r="W21" s="158"/>
      <c r="X21" s="158"/>
      <c r="Y21" s="158"/>
      <c r="Z21" s="158"/>
      <c r="AA21" s="158"/>
      <c r="AB21" s="158"/>
      <c r="AC21" s="158"/>
      <c r="AD21" s="158"/>
      <c r="AE21" s="159"/>
      <c r="AF21" s="159"/>
      <c r="AG21" s="154"/>
      <c r="AH21" s="154"/>
      <c r="AI21" s="154"/>
      <c r="AJ21" s="154"/>
      <c r="AK21" s="160"/>
      <c r="AL21" s="154"/>
      <c r="AM21" s="154"/>
      <c r="AN21" s="154"/>
      <c r="AO21" s="154"/>
      <c r="AP21" s="154"/>
      <c r="AQ21" s="154"/>
      <c r="AR21" s="154"/>
      <c r="AS21" s="154"/>
      <c r="AT21" s="154"/>
      <c r="AU21" s="154"/>
      <c r="AV21" s="154"/>
      <c r="AW21" s="154"/>
      <c r="AX21" s="154"/>
      <c r="AY21" s="131"/>
    </row>
    <row r="22" spans="1:54" ht="15" thickBot="1" x14ac:dyDescent="0.25">
      <c r="A22" s="528"/>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131"/>
    </row>
    <row r="23" spans="1:54" ht="15" customHeight="1" x14ac:dyDescent="0.2">
      <c r="A23" s="529" t="s">
        <v>301</v>
      </c>
      <c r="B23" s="531" t="s">
        <v>3</v>
      </c>
      <c r="C23" s="532"/>
      <c r="D23" s="532"/>
      <c r="E23" s="532"/>
      <c r="F23" s="532"/>
      <c r="G23" s="532"/>
      <c r="H23" s="532"/>
      <c r="I23" s="532"/>
      <c r="J23" s="532"/>
      <c r="K23" s="532"/>
      <c r="L23" s="532"/>
      <c r="M23" s="532"/>
      <c r="N23" s="532"/>
      <c r="O23" s="532"/>
      <c r="P23" s="532"/>
      <c r="Q23" s="532"/>
      <c r="R23" s="532"/>
      <c r="S23" s="533"/>
      <c r="T23" s="529" t="s">
        <v>4</v>
      </c>
      <c r="U23" s="533" t="s">
        <v>5</v>
      </c>
      <c r="V23" s="532" t="s">
        <v>302</v>
      </c>
      <c r="W23" s="532"/>
      <c r="X23" s="532"/>
      <c r="Y23" s="532"/>
      <c r="Z23" s="532"/>
      <c r="AA23" s="533"/>
      <c r="AB23" s="542" t="s">
        <v>303</v>
      </c>
      <c r="AC23" s="532"/>
      <c r="AD23" s="532"/>
      <c r="AE23" s="532"/>
      <c r="AF23" s="533"/>
      <c r="AG23" s="544" t="s">
        <v>304</v>
      </c>
      <c r="AH23" s="545"/>
      <c r="AI23" s="545"/>
      <c r="AJ23" s="546"/>
      <c r="AK23" s="550" t="s">
        <v>305</v>
      </c>
      <c r="AL23" s="551"/>
      <c r="AM23" s="551"/>
      <c r="AN23" s="551"/>
      <c r="AO23" s="551"/>
      <c r="AP23" s="552"/>
      <c r="AQ23" s="544" t="s">
        <v>306</v>
      </c>
      <c r="AR23" s="545"/>
      <c r="AS23" s="545"/>
      <c r="AT23" s="546"/>
      <c r="AU23" s="544" t="s">
        <v>307</v>
      </c>
      <c r="AV23" s="545"/>
      <c r="AW23" s="545"/>
      <c r="AX23" s="546"/>
      <c r="AY23" s="556" t="s">
        <v>308</v>
      </c>
    </row>
    <row r="24" spans="1:54" ht="15.75" customHeight="1" thickBot="1" x14ac:dyDescent="0.25">
      <c r="A24" s="530"/>
      <c r="B24" s="534"/>
      <c r="C24" s="535"/>
      <c r="D24" s="535"/>
      <c r="E24" s="535"/>
      <c r="F24" s="535"/>
      <c r="G24" s="535"/>
      <c r="H24" s="535"/>
      <c r="I24" s="535"/>
      <c r="J24" s="535"/>
      <c r="K24" s="535"/>
      <c r="L24" s="535"/>
      <c r="M24" s="535"/>
      <c r="N24" s="535"/>
      <c r="O24" s="535"/>
      <c r="P24" s="535"/>
      <c r="Q24" s="535"/>
      <c r="R24" s="535"/>
      <c r="S24" s="536"/>
      <c r="T24" s="530"/>
      <c r="U24" s="536"/>
      <c r="V24" s="540"/>
      <c r="W24" s="540"/>
      <c r="X24" s="540"/>
      <c r="Y24" s="540"/>
      <c r="Z24" s="540"/>
      <c r="AA24" s="541"/>
      <c r="AB24" s="543"/>
      <c r="AC24" s="540"/>
      <c r="AD24" s="540"/>
      <c r="AE24" s="540"/>
      <c r="AF24" s="541"/>
      <c r="AG24" s="547"/>
      <c r="AH24" s="548"/>
      <c r="AI24" s="548"/>
      <c r="AJ24" s="549"/>
      <c r="AK24" s="553"/>
      <c r="AL24" s="554"/>
      <c r="AM24" s="554"/>
      <c r="AN24" s="554"/>
      <c r="AO24" s="554"/>
      <c r="AP24" s="555"/>
      <c r="AQ24" s="547"/>
      <c r="AR24" s="548"/>
      <c r="AS24" s="548"/>
      <c r="AT24" s="549"/>
      <c r="AU24" s="547"/>
      <c r="AV24" s="548"/>
      <c r="AW24" s="548"/>
      <c r="AX24" s="549"/>
      <c r="AY24" s="557"/>
    </row>
    <row r="25" spans="1:54" ht="15" customHeight="1" x14ac:dyDescent="0.2">
      <c r="A25" s="530"/>
      <c r="B25" s="534"/>
      <c r="C25" s="535"/>
      <c r="D25" s="535"/>
      <c r="E25" s="535"/>
      <c r="F25" s="535"/>
      <c r="G25" s="535"/>
      <c r="H25" s="535"/>
      <c r="I25" s="535"/>
      <c r="J25" s="535"/>
      <c r="K25" s="535"/>
      <c r="L25" s="535"/>
      <c r="M25" s="535"/>
      <c r="N25" s="535"/>
      <c r="O25" s="535"/>
      <c r="P25" s="535"/>
      <c r="Q25" s="535"/>
      <c r="R25" s="535"/>
      <c r="S25" s="536"/>
      <c r="T25" s="530"/>
      <c r="U25" s="536"/>
      <c r="V25" s="558" t="s">
        <v>309</v>
      </c>
      <c r="W25" s="560" t="s">
        <v>310</v>
      </c>
      <c r="X25" s="560" t="s">
        <v>311</v>
      </c>
      <c r="Y25" s="560" t="s">
        <v>312</v>
      </c>
      <c r="Z25" s="560" t="s">
        <v>313</v>
      </c>
      <c r="AA25" s="562" t="s">
        <v>314</v>
      </c>
      <c r="AB25" s="530" t="s">
        <v>315</v>
      </c>
      <c r="AC25" s="561" t="s">
        <v>311</v>
      </c>
      <c r="AD25" s="561" t="s">
        <v>316</v>
      </c>
      <c r="AE25" s="561" t="s">
        <v>317</v>
      </c>
      <c r="AF25" s="563" t="s">
        <v>318</v>
      </c>
      <c r="AG25" s="565" t="s">
        <v>311</v>
      </c>
      <c r="AH25" s="567" t="s">
        <v>316</v>
      </c>
      <c r="AI25" s="567" t="s">
        <v>319</v>
      </c>
      <c r="AJ25" s="569" t="s">
        <v>320</v>
      </c>
      <c r="AK25" s="572" t="s">
        <v>321</v>
      </c>
      <c r="AL25" s="573" t="s">
        <v>5</v>
      </c>
      <c r="AM25" s="574" t="s">
        <v>311</v>
      </c>
      <c r="AN25" s="574" t="s">
        <v>316</v>
      </c>
      <c r="AO25" s="574" t="s">
        <v>317</v>
      </c>
      <c r="AP25" s="579" t="s">
        <v>318</v>
      </c>
      <c r="AQ25" s="561" t="s">
        <v>311</v>
      </c>
      <c r="AR25" s="561" t="s">
        <v>316</v>
      </c>
      <c r="AS25" s="561" t="s">
        <v>317</v>
      </c>
      <c r="AT25" s="564" t="s">
        <v>318</v>
      </c>
      <c r="AU25" s="529" t="s">
        <v>311</v>
      </c>
      <c r="AV25" s="575" t="s">
        <v>316</v>
      </c>
      <c r="AW25" s="575" t="s">
        <v>317</v>
      </c>
      <c r="AX25" s="563" t="s">
        <v>318</v>
      </c>
      <c r="AY25" s="557"/>
    </row>
    <row r="26" spans="1:54" ht="15" customHeight="1" x14ac:dyDescent="0.2">
      <c r="A26" s="530"/>
      <c r="B26" s="534"/>
      <c r="C26" s="535"/>
      <c r="D26" s="535"/>
      <c r="E26" s="535"/>
      <c r="F26" s="535"/>
      <c r="G26" s="535"/>
      <c r="H26" s="535"/>
      <c r="I26" s="535"/>
      <c r="J26" s="535"/>
      <c r="K26" s="535"/>
      <c r="L26" s="535"/>
      <c r="M26" s="535"/>
      <c r="N26" s="535"/>
      <c r="O26" s="535"/>
      <c r="P26" s="535"/>
      <c r="Q26" s="535"/>
      <c r="R26" s="535"/>
      <c r="S26" s="536"/>
      <c r="T26" s="530"/>
      <c r="U26" s="536"/>
      <c r="V26" s="559"/>
      <c r="W26" s="561"/>
      <c r="X26" s="561"/>
      <c r="Y26" s="561"/>
      <c r="Z26" s="561"/>
      <c r="AA26" s="534"/>
      <c r="AB26" s="530"/>
      <c r="AC26" s="561"/>
      <c r="AD26" s="561"/>
      <c r="AE26" s="561"/>
      <c r="AF26" s="564"/>
      <c r="AG26" s="566"/>
      <c r="AH26" s="568"/>
      <c r="AI26" s="568"/>
      <c r="AJ26" s="570"/>
      <c r="AK26" s="572"/>
      <c r="AL26" s="573"/>
      <c r="AM26" s="574"/>
      <c r="AN26" s="574"/>
      <c r="AO26" s="574"/>
      <c r="AP26" s="579"/>
      <c r="AQ26" s="561"/>
      <c r="AR26" s="561"/>
      <c r="AS26" s="561"/>
      <c r="AT26" s="564"/>
      <c r="AU26" s="530"/>
      <c r="AV26" s="561"/>
      <c r="AW26" s="561"/>
      <c r="AX26" s="564"/>
      <c r="AY26" s="557"/>
    </row>
    <row r="27" spans="1:54" ht="15" customHeight="1" x14ac:dyDescent="0.2">
      <c r="A27" s="530"/>
      <c r="B27" s="534"/>
      <c r="C27" s="535"/>
      <c r="D27" s="535"/>
      <c r="E27" s="535"/>
      <c r="F27" s="535"/>
      <c r="G27" s="535"/>
      <c r="H27" s="535"/>
      <c r="I27" s="535"/>
      <c r="J27" s="535"/>
      <c r="K27" s="535"/>
      <c r="L27" s="535"/>
      <c r="M27" s="535"/>
      <c r="N27" s="535"/>
      <c r="O27" s="535"/>
      <c r="P27" s="535"/>
      <c r="Q27" s="535"/>
      <c r="R27" s="535"/>
      <c r="S27" s="536"/>
      <c r="T27" s="530"/>
      <c r="U27" s="536"/>
      <c r="V27" s="559"/>
      <c r="W27" s="561"/>
      <c r="X27" s="561"/>
      <c r="Y27" s="561"/>
      <c r="Z27" s="561"/>
      <c r="AA27" s="534"/>
      <c r="AB27" s="530"/>
      <c r="AC27" s="561"/>
      <c r="AD27" s="561"/>
      <c r="AE27" s="561"/>
      <c r="AF27" s="564"/>
      <c r="AG27" s="566"/>
      <c r="AH27" s="568"/>
      <c r="AI27" s="568"/>
      <c r="AJ27" s="570"/>
      <c r="AK27" s="572"/>
      <c r="AL27" s="573"/>
      <c r="AM27" s="574"/>
      <c r="AN27" s="574"/>
      <c r="AO27" s="574"/>
      <c r="AP27" s="579"/>
      <c r="AQ27" s="561"/>
      <c r="AR27" s="561"/>
      <c r="AS27" s="561"/>
      <c r="AT27" s="564"/>
      <c r="AU27" s="530"/>
      <c r="AV27" s="561"/>
      <c r="AW27" s="561"/>
      <c r="AX27" s="564"/>
      <c r="AY27" s="557"/>
    </row>
    <row r="28" spans="1:54" ht="10.5" customHeight="1" x14ac:dyDescent="0.2">
      <c r="A28" s="530"/>
      <c r="B28" s="534"/>
      <c r="C28" s="535"/>
      <c r="D28" s="535"/>
      <c r="E28" s="535"/>
      <c r="F28" s="535"/>
      <c r="G28" s="535"/>
      <c r="H28" s="535"/>
      <c r="I28" s="535"/>
      <c r="J28" s="535"/>
      <c r="K28" s="535"/>
      <c r="L28" s="535"/>
      <c r="M28" s="535"/>
      <c r="N28" s="535"/>
      <c r="O28" s="535"/>
      <c r="P28" s="535"/>
      <c r="Q28" s="535"/>
      <c r="R28" s="535"/>
      <c r="S28" s="536"/>
      <c r="T28" s="530"/>
      <c r="U28" s="536"/>
      <c r="V28" s="559"/>
      <c r="W28" s="561"/>
      <c r="X28" s="561"/>
      <c r="Y28" s="561"/>
      <c r="Z28" s="561"/>
      <c r="AA28" s="534"/>
      <c r="AB28" s="530"/>
      <c r="AC28" s="561"/>
      <c r="AD28" s="561"/>
      <c r="AE28" s="561"/>
      <c r="AF28" s="564"/>
      <c r="AG28" s="566"/>
      <c r="AH28" s="568"/>
      <c r="AI28" s="568"/>
      <c r="AJ28" s="570"/>
      <c r="AK28" s="572"/>
      <c r="AL28" s="573"/>
      <c r="AM28" s="574"/>
      <c r="AN28" s="574"/>
      <c r="AO28" s="574"/>
      <c r="AP28" s="579"/>
      <c r="AQ28" s="561"/>
      <c r="AR28" s="561"/>
      <c r="AS28" s="561"/>
      <c r="AT28" s="564"/>
      <c r="AU28" s="530"/>
      <c r="AV28" s="561"/>
      <c r="AW28" s="561"/>
      <c r="AX28" s="564"/>
      <c r="AY28" s="557"/>
      <c r="AZ28" s="168"/>
      <c r="BA28" s="169"/>
      <c r="BB28" s="169"/>
    </row>
    <row r="29" spans="1:54" x14ac:dyDescent="0.2">
      <c r="A29" s="530"/>
      <c r="B29" s="537"/>
      <c r="C29" s="538"/>
      <c r="D29" s="538"/>
      <c r="E29" s="538"/>
      <c r="F29" s="538"/>
      <c r="G29" s="538"/>
      <c r="H29" s="538"/>
      <c r="I29" s="538"/>
      <c r="J29" s="538"/>
      <c r="K29" s="538"/>
      <c r="L29" s="538"/>
      <c r="M29" s="538"/>
      <c r="N29" s="538"/>
      <c r="O29" s="538"/>
      <c r="P29" s="538"/>
      <c r="Q29" s="538"/>
      <c r="R29" s="538"/>
      <c r="S29" s="539"/>
      <c r="T29" s="530"/>
      <c r="U29" s="536"/>
      <c r="V29" s="559"/>
      <c r="W29" s="561"/>
      <c r="X29" s="561"/>
      <c r="Y29" s="561"/>
      <c r="Z29" s="561"/>
      <c r="AA29" s="534"/>
      <c r="AB29" s="530"/>
      <c r="AC29" s="561"/>
      <c r="AD29" s="561"/>
      <c r="AE29" s="561"/>
      <c r="AF29" s="564"/>
      <c r="AG29" s="558"/>
      <c r="AH29" s="560"/>
      <c r="AI29" s="560"/>
      <c r="AJ29" s="571"/>
      <c r="AK29" s="572"/>
      <c r="AL29" s="573"/>
      <c r="AM29" s="574"/>
      <c r="AN29" s="574"/>
      <c r="AO29" s="574"/>
      <c r="AP29" s="579"/>
      <c r="AQ29" s="561"/>
      <c r="AR29" s="561"/>
      <c r="AS29" s="561"/>
      <c r="AT29" s="564"/>
      <c r="AU29" s="530"/>
      <c r="AV29" s="561"/>
      <c r="AW29" s="561"/>
      <c r="AX29" s="564"/>
      <c r="AY29" s="557"/>
      <c r="AZ29" s="168"/>
      <c r="BA29" s="576"/>
      <c r="BB29" s="576"/>
    </row>
    <row r="30" spans="1:54" s="178" customFormat="1" ht="11.25" x14ac:dyDescent="0.2">
      <c r="A30" s="170"/>
      <c r="B30" s="577"/>
      <c r="C30" s="577"/>
      <c r="D30" s="577"/>
      <c r="E30" s="577"/>
      <c r="F30" s="577"/>
      <c r="G30" s="577"/>
      <c r="H30" s="577"/>
      <c r="I30" s="577"/>
      <c r="J30" s="577"/>
      <c r="K30" s="577"/>
      <c r="L30" s="577"/>
      <c r="M30" s="577"/>
      <c r="N30" s="577"/>
      <c r="O30" s="577"/>
      <c r="P30" s="577"/>
      <c r="Q30" s="577"/>
      <c r="R30" s="577"/>
      <c r="S30" s="577"/>
      <c r="T30" s="171"/>
      <c r="U30" s="172"/>
      <c r="V30" s="172"/>
      <c r="W30" s="172"/>
      <c r="X30" s="172"/>
      <c r="Y30" s="172"/>
      <c r="Z30" s="172"/>
      <c r="AA30" s="172"/>
      <c r="AB30" s="172"/>
      <c r="AC30" s="172"/>
      <c r="AD30" s="172"/>
      <c r="AE30" s="172"/>
      <c r="AF30" s="173"/>
      <c r="AG30" s="172"/>
      <c r="AH30" s="172"/>
      <c r="AI30" s="172"/>
      <c r="AJ30" s="172"/>
      <c r="AK30" s="174"/>
      <c r="AL30" s="175"/>
      <c r="AM30" s="174"/>
      <c r="AN30" s="174"/>
      <c r="AO30" s="174"/>
      <c r="AP30" s="174"/>
      <c r="AQ30" s="172"/>
      <c r="AR30" s="172"/>
      <c r="AS30" s="172"/>
      <c r="AT30" s="172"/>
      <c r="AU30" s="172"/>
      <c r="AV30" s="172"/>
      <c r="AW30" s="172"/>
      <c r="AX30" s="172"/>
      <c r="AY30" s="176" t="s">
        <v>322</v>
      </c>
      <c r="AZ30" s="177"/>
      <c r="BA30" s="576"/>
      <c r="BB30" s="576"/>
    </row>
    <row r="31" spans="1:54" s="178" customFormat="1" ht="11.25" x14ac:dyDescent="0.2">
      <c r="A31" s="170"/>
      <c r="B31" s="578"/>
      <c r="C31" s="578"/>
      <c r="D31" s="578"/>
      <c r="E31" s="578"/>
      <c r="F31" s="578"/>
      <c r="G31" s="578"/>
      <c r="H31" s="578"/>
      <c r="I31" s="578"/>
      <c r="J31" s="578"/>
      <c r="K31" s="578"/>
      <c r="L31" s="578"/>
      <c r="M31" s="578"/>
      <c r="N31" s="578"/>
      <c r="O31" s="578"/>
      <c r="P31" s="578"/>
      <c r="Q31" s="578"/>
      <c r="R31" s="578"/>
      <c r="S31" s="578"/>
      <c r="T31" s="179"/>
      <c r="U31" s="172"/>
      <c r="V31" s="172"/>
      <c r="W31" s="172"/>
      <c r="X31" s="172"/>
      <c r="Y31" s="172"/>
      <c r="Z31" s="172"/>
      <c r="AA31" s="172"/>
      <c r="AB31" s="172"/>
      <c r="AC31" s="172"/>
      <c r="AD31" s="172"/>
      <c r="AE31" s="172"/>
      <c r="AF31" s="172"/>
      <c r="AG31" s="172"/>
      <c r="AH31" s="172"/>
      <c r="AI31" s="172"/>
      <c r="AJ31" s="174"/>
      <c r="AK31" s="174"/>
      <c r="AL31" s="174"/>
      <c r="AM31" s="174"/>
      <c r="AN31" s="174"/>
      <c r="AO31" s="174"/>
      <c r="AP31" s="174"/>
      <c r="AQ31" s="172"/>
      <c r="AR31" s="172"/>
      <c r="AS31" s="172"/>
      <c r="AT31" s="172"/>
      <c r="AU31" s="172"/>
      <c r="AV31" s="172"/>
      <c r="AW31" s="172"/>
      <c r="AX31" s="172"/>
      <c r="AY31" s="176" t="s">
        <v>322</v>
      </c>
      <c r="AZ31" s="177"/>
      <c r="BA31" s="180"/>
      <c r="BB31" s="180"/>
    </row>
    <row r="32" spans="1:54" s="178" customFormat="1" ht="11.25" x14ac:dyDescent="0.2">
      <c r="A32" s="170"/>
      <c r="B32" s="578"/>
      <c r="C32" s="578"/>
      <c r="D32" s="578"/>
      <c r="E32" s="578"/>
      <c r="F32" s="578"/>
      <c r="G32" s="578"/>
      <c r="H32" s="578"/>
      <c r="I32" s="578"/>
      <c r="J32" s="578"/>
      <c r="K32" s="578"/>
      <c r="L32" s="578"/>
      <c r="M32" s="578"/>
      <c r="N32" s="578"/>
      <c r="O32" s="578"/>
      <c r="P32" s="578"/>
      <c r="Q32" s="578"/>
      <c r="R32" s="578"/>
      <c r="S32" s="578"/>
      <c r="T32" s="179"/>
      <c r="U32" s="172"/>
      <c r="V32" s="172"/>
      <c r="W32" s="172"/>
      <c r="X32" s="172"/>
      <c r="Y32" s="172"/>
      <c r="Z32" s="172"/>
      <c r="AA32" s="172"/>
      <c r="AB32" s="172"/>
      <c r="AC32" s="172"/>
      <c r="AD32" s="172"/>
      <c r="AE32" s="172"/>
      <c r="AF32" s="172"/>
      <c r="AG32" s="172"/>
      <c r="AH32" s="172"/>
      <c r="AI32" s="172"/>
      <c r="AJ32" s="174"/>
      <c r="AK32" s="174"/>
      <c r="AL32" s="174"/>
      <c r="AM32" s="174"/>
      <c r="AN32" s="174"/>
      <c r="AO32" s="174"/>
      <c r="AP32" s="174"/>
      <c r="AQ32" s="172"/>
      <c r="AR32" s="172"/>
      <c r="AS32" s="172"/>
      <c r="AT32" s="172"/>
      <c r="AU32" s="172"/>
      <c r="AV32" s="172"/>
      <c r="AW32" s="172"/>
      <c r="AX32" s="172"/>
      <c r="AY32" s="176" t="s">
        <v>322</v>
      </c>
      <c r="AZ32" s="177"/>
      <c r="BA32" s="180"/>
      <c r="BB32" s="180"/>
    </row>
    <row r="33" spans="1:54" s="178" customFormat="1" ht="11.25" x14ac:dyDescent="0.2">
      <c r="A33" s="170"/>
      <c r="B33" s="577"/>
      <c r="C33" s="577"/>
      <c r="D33" s="577"/>
      <c r="E33" s="577"/>
      <c r="F33" s="577"/>
      <c r="G33" s="577"/>
      <c r="H33" s="577"/>
      <c r="I33" s="577"/>
      <c r="J33" s="577"/>
      <c r="K33" s="577"/>
      <c r="L33" s="577"/>
      <c r="M33" s="577"/>
      <c r="N33" s="577"/>
      <c r="O33" s="577"/>
      <c r="P33" s="577"/>
      <c r="Q33" s="577"/>
      <c r="R33" s="577"/>
      <c r="S33" s="577"/>
      <c r="T33" s="171"/>
      <c r="U33" s="172"/>
      <c r="V33" s="172"/>
      <c r="W33" s="172"/>
      <c r="X33" s="172"/>
      <c r="Y33" s="172"/>
      <c r="Z33" s="172"/>
      <c r="AA33" s="172"/>
      <c r="AB33" s="172"/>
      <c r="AC33" s="172"/>
      <c r="AD33" s="172"/>
      <c r="AE33" s="172"/>
      <c r="AF33" s="173"/>
      <c r="AG33" s="172"/>
      <c r="AH33" s="172"/>
      <c r="AI33" s="172"/>
      <c r="AJ33" s="174"/>
      <c r="AK33" s="174"/>
      <c r="AL33" s="175"/>
      <c r="AM33" s="174"/>
      <c r="AN33" s="174"/>
      <c r="AO33" s="174"/>
      <c r="AP33" s="174"/>
      <c r="AQ33" s="172"/>
      <c r="AR33" s="172"/>
      <c r="AS33" s="172"/>
      <c r="AT33" s="172"/>
      <c r="AU33" s="172"/>
      <c r="AV33" s="172"/>
      <c r="AW33" s="172"/>
      <c r="AX33" s="172"/>
      <c r="AY33" s="176" t="s">
        <v>322</v>
      </c>
      <c r="AZ33" s="177"/>
      <c r="BA33" s="180"/>
      <c r="BB33" s="180"/>
    </row>
    <row r="34" spans="1:54" s="178" customFormat="1" ht="11.25" x14ac:dyDescent="0.2">
      <c r="A34" s="170"/>
      <c r="B34" s="578"/>
      <c r="C34" s="578"/>
      <c r="D34" s="578"/>
      <c r="E34" s="578"/>
      <c r="F34" s="578"/>
      <c r="G34" s="578"/>
      <c r="H34" s="578"/>
      <c r="I34" s="578"/>
      <c r="J34" s="578"/>
      <c r="K34" s="578"/>
      <c r="L34" s="578"/>
      <c r="M34" s="578"/>
      <c r="N34" s="578"/>
      <c r="O34" s="578"/>
      <c r="P34" s="578"/>
      <c r="Q34" s="578"/>
      <c r="R34" s="578"/>
      <c r="S34" s="578"/>
      <c r="T34" s="181"/>
      <c r="U34" s="172"/>
      <c r="V34" s="172"/>
      <c r="W34" s="172"/>
      <c r="X34" s="172"/>
      <c r="Y34" s="172"/>
      <c r="Z34" s="172"/>
      <c r="AA34" s="172"/>
      <c r="AB34" s="172"/>
      <c r="AC34" s="172"/>
      <c r="AD34" s="172"/>
      <c r="AE34" s="172"/>
      <c r="AF34" s="172"/>
      <c r="AG34" s="172"/>
      <c r="AH34" s="172"/>
      <c r="AI34" s="172"/>
      <c r="AJ34" s="174"/>
      <c r="AK34" s="174"/>
      <c r="AL34" s="174"/>
      <c r="AM34" s="174"/>
      <c r="AN34" s="174"/>
      <c r="AO34" s="174"/>
      <c r="AP34" s="174"/>
      <c r="AQ34" s="172"/>
      <c r="AR34" s="172"/>
      <c r="AS34" s="172"/>
      <c r="AT34" s="172"/>
      <c r="AU34" s="172"/>
      <c r="AV34" s="172"/>
      <c r="AW34" s="172"/>
      <c r="AX34" s="174"/>
      <c r="AY34" s="176" t="s">
        <v>322</v>
      </c>
      <c r="AZ34" s="177"/>
      <c r="BA34" s="180"/>
      <c r="BB34" s="180"/>
    </row>
    <row r="35" spans="1:54" s="178" customFormat="1" ht="11.25" x14ac:dyDescent="0.2">
      <c r="A35" s="170"/>
      <c r="B35" s="578"/>
      <c r="C35" s="578"/>
      <c r="D35" s="578"/>
      <c r="E35" s="578"/>
      <c r="F35" s="578"/>
      <c r="G35" s="578"/>
      <c r="H35" s="578"/>
      <c r="I35" s="578"/>
      <c r="J35" s="578"/>
      <c r="K35" s="578"/>
      <c r="L35" s="578"/>
      <c r="M35" s="578"/>
      <c r="N35" s="578"/>
      <c r="O35" s="578"/>
      <c r="P35" s="578"/>
      <c r="Q35" s="578"/>
      <c r="R35" s="578"/>
      <c r="S35" s="578"/>
      <c r="T35" s="181"/>
      <c r="U35" s="172"/>
      <c r="V35" s="172"/>
      <c r="W35" s="172"/>
      <c r="X35" s="172"/>
      <c r="Y35" s="172"/>
      <c r="Z35" s="172"/>
      <c r="AA35" s="172"/>
      <c r="AB35" s="172"/>
      <c r="AC35" s="172"/>
      <c r="AD35" s="172"/>
      <c r="AE35" s="172"/>
      <c r="AF35" s="172"/>
      <c r="AG35" s="172"/>
      <c r="AH35" s="172"/>
      <c r="AI35" s="172"/>
      <c r="AJ35" s="174"/>
      <c r="AK35" s="174"/>
      <c r="AL35" s="174"/>
      <c r="AM35" s="174"/>
      <c r="AN35" s="174"/>
      <c r="AO35" s="174"/>
      <c r="AP35" s="174"/>
      <c r="AQ35" s="172"/>
      <c r="AR35" s="172"/>
      <c r="AS35" s="172"/>
      <c r="AT35" s="172"/>
      <c r="AU35" s="172"/>
      <c r="AV35" s="172"/>
      <c r="AW35" s="172"/>
      <c r="AX35" s="174"/>
      <c r="AY35" s="176" t="s">
        <v>322</v>
      </c>
      <c r="AZ35" s="177"/>
      <c r="BA35" s="180"/>
      <c r="BB35" s="180"/>
    </row>
    <row r="36" spans="1:54" s="178" customFormat="1" ht="11.25" x14ac:dyDescent="0.2">
      <c r="A36" s="170"/>
      <c r="B36" s="578"/>
      <c r="C36" s="578"/>
      <c r="D36" s="578"/>
      <c r="E36" s="578"/>
      <c r="F36" s="578"/>
      <c r="G36" s="578"/>
      <c r="H36" s="578"/>
      <c r="I36" s="578"/>
      <c r="J36" s="578"/>
      <c r="K36" s="578"/>
      <c r="L36" s="578"/>
      <c r="M36" s="578"/>
      <c r="N36" s="578"/>
      <c r="O36" s="578"/>
      <c r="P36" s="578"/>
      <c r="Q36" s="578"/>
      <c r="R36" s="578"/>
      <c r="S36" s="578"/>
      <c r="T36" s="181"/>
      <c r="U36" s="172"/>
      <c r="V36" s="172"/>
      <c r="W36" s="172"/>
      <c r="X36" s="172"/>
      <c r="Y36" s="172"/>
      <c r="Z36" s="172"/>
      <c r="AA36" s="172"/>
      <c r="AB36" s="172"/>
      <c r="AC36" s="172"/>
      <c r="AD36" s="172"/>
      <c r="AE36" s="172"/>
      <c r="AF36" s="172"/>
      <c r="AG36" s="172"/>
      <c r="AH36" s="172"/>
      <c r="AI36" s="172"/>
      <c r="AJ36" s="174"/>
      <c r="AK36" s="174"/>
      <c r="AL36" s="174"/>
      <c r="AM36" s="174"/>
      <c r="AN36" s="174"/>
      <c r="AO36" s="174"/>
      <c r="AP36" s="174"/>
      <c r="AQ36" s="172"/>
      <c r="AR36" s="172"/>
      <c r="AS36" s="172"/>
      <c r="AT36" s="172"/>
      <c r="AU36" s="172"/>
      <c r="AV36" s="172"/>
      <c r="AW36" s="172"/>
      <c r="AX36" s="172"/>
      <c r="AY36" s="176" t="s">
        <v>322</v>
      </c>
      <c r="AZ36" s="177"/>
      <c r="BA36" s="180"/>
      <c r="BB36" s="180"/>
    </row>
    <row r="37" spans="1:54" s="178" customFormat="1" ht="11.25" x14ac:dyDescent="0.2">
      <c r="A37" s="170"/>
      <c r="B37" s="578"/>
      <c r="C37" s="578"/>
      <c r="D37" s="578"/>
      <c r="E37" s="578"/>
      <c r="F37" s="578"/>
      <c r="G37" s="578"/>
      <c r="H37" s="578"/>
      <c r="I37" s="578"/>
      <c r="J37" s="578"/>
      <c r="K37" s="578"/>
      <c r="L37" s="578"/>
      <c r="M37" s="578"/>
      <c r="N37" s="578"/>
      <c r="O37" s="578"/>
      <c r="P37" s="578"/>
      <c r="Q37" s="578"/>
      <c r="R37" s="578"/>
      <c r="S37" s="578"/>
      <c r="T37" s="181"/>
      <c r="U37" s="172"/>
      <c r="V37" s="172"/>
      <c r="W37" s="172"/>
      <c r="X37" s="172"/>
      <c r="Y37" s="172"/>
      <c r="Z37" s="172"/>
      <c r="AA37" s="172"/>
      <c r="AB37" s="172"/>
      <c r="AC37" s="172"/>
      <c r="AD37" s="172"/>
      <c r="AE37" s="172"/>
      <c r="AF37" s="172"/>
      <c r="AG37" s="172"/>
      <c r="AH37" s="172"/>
      <c r="AI37" s="172"/>
      <c r="AJ37" s="174"/>
      <c r="AK37" s="174"/>
      <c r="AL37" s="174"/>
      <c r="AM37" s="174"/>
      <c r="AN37" s="174"/>
      <c r="AO37" s="174"/>
      <c r="AP37" s="174"/>
      <c r="AQ37" s="172"/>
      <c r="AR37" s="172"/>
      <c r="AS37" s="172"/>
      <c r="AT37" s="172"/>
      <c r="AU37" s="172"/>
      <c r="AV37" s="172"/>
      <c r="AW37" s="172"/>
      <c r="AX37" s="172"/>
      <c r="AY37" s="176" t="s">
        <v>322</v>
      </c>
      <c r="AZ37" s="177"/>
      <c r="BA37" s="180"/>
      <c r="BB37" s="180"/>
    </row>
    <row r="38" spans="1:54" s="178" customFormat="1" ht="11.25" x14ac:dyDescent="0.2">
      <c r="A38" s="170"/>
      <c r="B38" s="578"/>
      <c r="C38" s="578"/>
      <c r="D38" s="578"/>
      <c r="E38" s="578"/>
      <c r="F38" s="578"/>
      <c r="G38" s="578"/>
      <c r="H38" s="578"/>
      <c r="I38" s="578"/>
      <c r="J38" s="578"/>
      <c r="K38" s="578"/>
      <c r="L38" s="578"/>
      <c r="M38" s="578"/>
      <c r="N38" s="578"/>
      <c r="O38" s="578"/>
      <c r="P38" s="578"/>
      <c r="Q38" s="578"/>
      <c r="R38" s="578"/>
      <c r="S38" s="578"/>
      <c r="T38" s="181"/>
      <c r="U38" s="172"/>
      <c r="V38" s="172"/>
      <c r="W38" s="172"/>
      <c r="X38" s="172"/>
      <c r="Y38" s="172"/>
      <c r="Z38" s="172"/>
      <c r="AA38" s="172"/>
      <c r="AB38" s="172"/>
      <c r="AC38" s="172"/>
      <c r="AD38" s="172"/>
      <c r="AE38" s="172"/>
      <c r="AF38" s="172"/>
      <c r="AG38" s="172"/>
      <c r="AH38" s="172"/>
      <c r="AI38" s="172"/>
      <c r="AJ38" s="174"/>
      <c r="AK38" s="174"/>
      <c r="AL38" s="174"/>
      <c r="AM38" s="174"/>
      <c r="AN38" s="174"/>
      <c r="AO38" s="174"/>
      <c r="AP38" s="174"/>
      <c r="AQ38" s="172"/>
      <c r="AR38" s="172"/>
      <c r="AS38" s="172"/>
      <c r="AT38" s="172"/>
      <c r="AU38" s="172"/>
      <c r="AV38" s="172"/>
      <c r="AW38" s="172"/>
      <c r="AX38" s="172"/>
      <c r="AY38" s="176" t="s">
        <v>322</v>
      </c>
      <c r="AZ38" s="177"/>
      <c r="BA38" s="180"/>
      <c r="BB38" s="180"/>
    </row>
    <row r="39" spans="1:54" s="178" customFormat="1" ht="11.25" x14ac:dyDescent="0.2">
      <c r="A39" s="170"/>
      <c r="B39" s="578"/>
      <c r="C39" s="578"/>
      <c r="D39" s="578"/>
      <c r="E39" s="578"/>
      <c r="F39" s="578"/>
      <c r="G39" s="578"/>
      <c r="H39" s="578"/>
      <c r="I39" s="578"/>
      <c r="J39" s="578"/>
      <c r="K39" s="578"/>
      <c r="L39" s="578"/>
      <c r="M39" s="578"/>
      <c r="N39" s="578"/>
      <c r="O39" s="578"/>
      <c r="P39" s="578"/>
      <c r="Q39" s="578"/>
      <c r="R39" s="578"/>
      <c r="S39" s="578"/>
      <c r="T39" s="181"/>
      <c r="U39" s="172"/>
      <c r="V39" s="172"/>
      <c r="W39" s="172"/>
      <c r="X39" s="172"/>
      <c r="Y39" s="172"/>
      <c r="Z39" s="172"/>
      <c r="AA39" s="172"/>
      <c r="AB39" s="172"/>
      <c r="AC39" s="172"/>
      <c r="AD39" s="172"/>
      <c r="AE39" s="172"/>
      <c r="AF39" s="172"/>
      <c r="AG39" s="172"/>
      <c r="AH39" s="172"/>
      <c r="AI39" s="172"/>
      <c r="AJ39" s="174"/>
      <c r="AK39" s="174"/>
      <c r="AL39" s="174"/>
      <c r="AM39" s="174"/>
      <c r="AN39" s="174"/>
      <c r="AO39" s="174"/>
      <c r="AP39" s="174"/>
      <c r="AQ39" s="172"/>
      <c r="AR39" s="172"/>
      <c r="AS39" s="172"/>
      <c r="AT39" s="172"/>
      <c r="AU39" s="172"/>
      <c r="AV39" s="172"/>
      <c r="AW39" s="172"/>
      <c r="AX39" s="172"/>
      <c r="AY39" s="176" t="s">
        <v>322</v>
      </c>
      <c r="AZ39" s="177"/>
      <c r="BA39" s="180"/>
      <c r="BB39" s="180"/>
    </row>
    <row r="40" spans="1:54" s="178" customFormat="1" ht="11.25" x14ac:dyDescent="0.2">
      <c r="A40" s="170"/>
      <c r="B40" s="582"/>
      <c r="C40" s="582"/>
      <c r="D40" s="582"/>
      <c r="E40" s="582"/>
      <c r="F40" s="582"/>
      <c r="G40" s="582"/>
      <c r="H40" s="582"/>
      <c r="I40" s="582"/>
      <c r="J40" s="582"/>
      <c r="K40" s="582"/>
      <c r="L40" s="582"/>
      <c r="M40" s="582"/>
      <c r="N40" s="582"/>
      <c r="O40" s="582"/>
      <c r="P40" s="582"/>
      <c r="Q40" s="582"/>
      <c r="R40" s="582"/>
      <c r="S40" s="582"/>
      <c r="T40" s="171"/>
      <c r="U40" s="172"/>
      <c r="V40" s="172"/>
      <c r="W40" s="172"/>
      <c r="X40" s="172"/>
      <c r="Y40" s="172"/>
      <c r="Z40" s="172"/>
      <c r="AA40" s="172"/>
      <c r="AB40" s="172"/>
      <c r="AC40" s="172"/>
      <c r="AD40" s="172"/>
      <c r="AE40" s="172"/>
      <c r="AF40" s="173"/>
      <c r="AG40" s="172"/>
      <c r="AH40" s="172"/>
      <c r="AI40" s="172"/>
      <c r="AJ40" s="174"/>
      <c r="AK40" s="174"/>
      <c r="AL40" s="174"/>
      <c r="AM40" s="174"/>
      <c r="AN40" s="174"/>
      <c r="AO40" s="174"/>
      <c r="AP40" s="174"/>
      <c r="AQ40" s="172"/>
      <c r="AR40" s="172"/>
      <c r="AS40" s="172"/>
      <c r="AT40" s="172"/>
      <c r="AU40" s="172"/>
      <c r="AV40" s="172"/>
      <c r="AW40" s="172"/>
      <c r="AX40" s="172"/>
      <c r="AY40" s="176" t="s">
        <v>322</v>
      </c>
      <c r="AZ40" s="177"/>
      <c r="BA40" s="180"/>
      <c r="BB40" s="180"/>
    </row>
    <row r="41" spans="1:54" s="178" customFormat="1" ht="11.25" x14ac:dyDescent="0.2">
      <c r="A41" s="170"/>
      <c r="B41" s="578"/>
      <c r="C41" s="578"/>
      <c r="D41" s="578"/>
      <c r="E41" s="578"/>
      <c r="F41" s="578"/>
      <c r="G41" s="578"/>
      <c r="H41" s="578"/>
      <c r="I41" s="578"/>
      <c r="J41" s="578"/>
      <c r="K41" s="578"/>
      <c r="L41" s="578"/>
      <c r="M41" s="578"/>
      <c r="N41" s="578"/>
      <c r="O41" s="578"/>
      <c r="P41" s="578"/>
      <c r="Q41" s="578"/>
      <c r="R41" s="578"/>
      <c r="S41" s="578"/>
      <c r="T41" s="181"/>
      <c r="U41" s="174"/>
      <c r="V41" s="172"/>
      <c r="W41" s="172"/>
      <c r="X41" s="172"/>
      <c r="Y41" s="172"/>
      <c r="Z41" s="172"/>
      <c r="AA41" s="172"/>
      <c r="AB41" s="172"/>
      <c r="AC41" s="172"/>
      <c r="AD41" s="172"/>
      <c r="AE41" s="172"/>
      <c r="AF41" s="172"/>
      <c r="AG41" s="172"/>
      <c r="AH41" s="172"/>
      <c r="AI41" s="172"/>
      <c r="AJ41" s="174"/>
      <c r="AK41" s="174"/>
      <c r="AL41" s="174"/>
      <c r="AM41" s="174"/>
      <c r="AN41" s="174"/>
      <c r="AO41" s="174"/>
      <c r="AP41" s="174"/>
      <c r="AQ41" s="172"/>
      <c r="AR41" s="172"/>
      <c r="AS41" s="172"/>
      <c r="AT41" s="172"/>
      <c r="AU41" s="172"/>
      <c r="AV41" s="172"/>
      <c r="AW41" s="172"/>
      <c r="AX41" s="172"/>
      <c r="AY41" s="176" t="s">
        <v>323</v>
      </c>
      <c r="AZ41" s="177"/>
      <c r="BA41" s="180"/>
      <c r="BB41" s="180"/>
    </row>
    <row r="42" spans="1:54" s="178" customFormat="1" ht="11.25" x14ac:dyDescent="0.2">
      <c r="A42" s="170"/>
      <c r="B42" s="578"/>
      <c r="C42" s="578"/>
      <c r="D42" s="578"/>
      <c r="E42" s="578"/>
      <c r="F42" s="578"/>
      <c r="G42" s="578"/>
      <c r="H42" s="578"/>
      <c r="I42" s="578"/>
      <c r="J42" s="578"/>
      <c r="K42" s="578"/>
      <c r="L42" s="578"/>
      <c r="M42" s="578"/>
      <c r="N42" s="578"/>
      <c r="O42" s="578"/>
      <c r="P42" s="578"/>
      <c r="Q42" s="578"/>
      <c r="R42" s="578"/>
      <c r="S42" s="578"/>
      <c r="T42" s="181"/>
      <c r="U42" s="174"/>
      <c r="V42" s="172"/>
      <c r="W42" s="172"/>
      <c r="X42" s="172"/>
      <c r="Y42" s="172"/>
      <c r="Z42" s="172"/>
      <c r="AA42" s="172"/>
      <c r="AB42" s="172"/>
      <c r="AC42" s="172"/>
      <c r="AD42" s="172"/>
      <c r="AE42" s="172"/>
      <c r="AF42" s="172"/>
      <c r="AG42" s="172"/>
      <c r="AH42" s="172"/>
      <c r="AI42" s="172"/>
      <c r="AJ42" s="174"/>
      <c r="AK42" s="174"/>
      <c r="AL42" s="174"/>
      <c r="AM42" s="174"/>
      <c r="AN42" s="174"/>
      <c r="AO42" s="174"/>
      <c r="AP42" s="174"/>
      <c r="AQ42" s="172"/>
      <c r="AR42" s="172"/>
      <c r="AS42" s="172"/>
      <c r="AT42" s="172"/>
      <c r="AU42" s="172"/>
      <c r="AV42" s="172"/>
      <c r="AW42" s="172"/>
      <c r="AX42" s="172"/>
      <c r="AY42" s="176" t="s">
        <v>323</v>
      </c>
      <c r="AZ42" s="177"/>
      <c r="BA42" s="180"/>
      <c r="BB42" s="180"/>
    </row>
    <row r="43" spans="1:54" s="178" customFormat="1" ht="11.25" x14ac:dyDescent="0.2">
      <c r="A43" s="170"/>
      <c r="B43" s="578"/>
      <c r="C43" s="578"/>
      <c r="D43" s="578"/>
      <c r="E43" s="578"/>
      <c r="F43" s="578"/>
      <c r="G43" s="578"/>
      <c r="H43" s="578"/>
      <c r="I43" s="578"/>
      <c r="J43" s="578"/>
      <c r="K43" s="578"/>
      <c r="L43" s="578"/>
      <c r="M43" s="578"/>
      <c r="N43" s="578"/>
      <c r="O43" s="578"/>
      <c r="P43" s="578"/>
      <c r="Q43" s="578"/>
      <c r="R43" s="578"/>
      <c r="S43" s="578"/>
      <c r="T43" s="181"/>
      <c r="U43" s="174"/>
      <c r="V43" s="172"/>
      <c r="W43" s="172"/>
      <c r="X43" s="172"/>
      <c r="Y43" s="172"/>
      <c r="Z43" s="172"/>
      <c r="AA43" s="172"/>
      <c r="AB43" s="172"/>
      <c r="AC43" s="172"/>
      <c r="AD43" s="172"/>
      <c r="AE43" s="172"/>
      <c r="AF43" s="172"/>
      <c r="AG43" s="172"/>
      <c r="AH43" s="172"/>
      <c r="AI43" s="172"/>
      <c r="AJ43" s="174"/>
      <c r="AK43" s="174"/>
      <c r="AL43" s="174"/>
      <c r="AM43" s="174"/>
      <c r="AN43" s="174"/>
      <c r="AO43" s="174"/>
      <c r="AP43" s="174"/>
      <c r="AQ43" s="172"/>
      <c r="AR43" s="172"/>
      <c r="AS43" s="172"/>
      <c r="AT43" s="172"/>
      <c r="AU43" s="172"/>
      <c r="AV43" s="172"/>
      <c r="AW43" s="172"/>
      <c r="AX43" s="172"/>
      <c r="AY43" s="176" t="s">
        <v>323</v>
      </c>
      <c r="AZ43" s="177"/>
      <c r="BA43" s="180"/>
      <c r="BB43" s="180"/>
    </row>
    <row r="44" spans="1:54" s="178" customFormat="1" ht="11.25" x14ac:dyDescent="0.2">
      <c r="A44" s="170"/>
      <c r="B44" s="578"/>
      <c r="C44" s="578"/>
      <c r="D44" s="578"/>
      <c r="E44" s="578"/>
      <c r="F44" s="578"/>
      <c r="G44" s="578"/>
      <c r="H44" s="578"/>
      <c r="I44" s="578"/>
      <c r="J44" s="578"/>
      <c r="K44" s="578"/>
      <c r="L44" s="578"/>
      <c r="M44" s="578"/>
      <c r="N44" s="578"/>
      <c r="O44" s="578"/>
      <c r="P44" s="578"/>
      <c r="Q44" s="578"/>
      <c r="R44" s="578"/>
      <c r="S44" s="578"/>
      <c r="T44" s="181"/>
      <c r="U44" s="174"/>
      <c r="V44" s="172"/>
      <c r="W44" s="172"/>
      <c r="X44" s="172"/>
      <c r="Y44" s="172"/>
      <c r="Z44" s="172"/>
      <c r="AA44" s="172"/>
      <c r="AB44" s="172"/>
      <c r="AC44" s="172"/>
      <c r="AD44" s="172"/>
      <c r="AE44" s="172"/>
      <c r="AF44" s="172"/>
      <c r="AG44" s="172"/>
      <c r="AH44" s="172"/>
      <c r="AI44" s="172"/>
      <c r="AJ44" s="174"/>
      <c r="AK44" s="174"/>
      <c r="AL44" s="174"/>
      <c r="AM44" s="174"/>
      <c r="AN44" s="174"/>
      <c r="AO44" s="174"/>
      <c r="AP44" s="174"/>
      <c r="AQ44" s="172"/>
      <c r="AR44" s="172"/>
      <c r="AS44" s="172"/>
      <c r="AT44" s="172"/>
      <c r="AU44" s="172"/>
      <c r="AV44" s="172"/>
      <c r="AW44" s="172"/>
      <c r="AX44" s="172"/>
      <c r="AY44" s="176" t="s">
        <v>323</v>
      </c>
      <c r="AZ44" s="177"/>
      <c r="BA44" s="180"/>
      <c r="BB44" s="180"/>
    </row>
    <row r="45" spans="1:54" s="178" customFormat="1" ht="11.25" x14ac:dyDescent="0.2">
      <c r="A45" s="170"/>
      <c r="B45" s="593"/>
      <c r="C45" s="594"/>
      <c r="D45" s="594"/>
      <c r="E45" s="594"/>
      <c r="F45" s="594"/>
      <c r="G45" s="594"/>
      <c r="H45" s="594"/>
      <c r="I45" s="594"/>
      <c r="J45" s="594"/>
      <c r="K45" s="594"/>
      <c r="L45" s="594"/>
      <c r="M45" s="594"/>
      <c r="N45" s="594"/>
      <c r="O45" s="594"/>
      <c r="P45" s="594"/>
      <c r="Q45" s="594"/>
      <c r="R45" s="594"/>
      <c r="S45" s="595"/>
      <c r="T45" s="181"/>
      <c r="U45" s="174"/>
      <c r="V45" s="172"/>
      <c r="W45" s="172"/>
      <c r="X45" s="172"/>
      <c r="Y45" s="172"/>
      <c r="Z45" s="172"/>
      <c r="AA45" s="172"/>
      <c r="AB45" s="172"/>
      <c r="AC45" s="172"/>
      <c r="AD45" s="172"/>
      <c r="AE45" s="172"/>
      <c r="AF45" s="172"/>
      <c r="AG45" s="172"/>
      <c r="AH45" s="172"/>
      <c r="AI45" s="172"/>
      <c r="AJ45" s="174"/>
      <c r="AK45" s="174"/>
      <c r="AL45" s="174"/>
      <c r="AM45" s="174"/>
      <c r="AN45" s="174"/>
      <c r="AO45" s="174"/>
      <c r="AP45" s="174"/>
      <c r="AQ45" s="172"/>
      <c r="AR45" s="172"/>
      <c r="AS45" s="172"/>
      <c r="AT45" s="172"/>
      <c r="AU45" s="172"/>
      <c r="AV45" s="172"/>
      <c r="AW45" s="172"/>
      <c r="AX45" s="172"/>
      <c r="AY45" s="176" t="s">
        <v>323</v>
      </c>
      <c r="AZ45" s="177"/>
      <c r="BA45" s="180"/>
      <c r="BB45" s="180"/>
    </row>
    <row r="46" spans="1:54" s="178" customFormat="1" ht="11.25" x14ac:dyDescent="0.2">
      <c r="A46" s="170"/>
      <c r="B46" s="593"/>
      <c r="C46" s="594"/>
      <c r="D46" s="594"/>
      <c r="E46" s="594"/>
      <c r="F46" s="594"/>
      <c r="G46" s="594"/>
      <c r="H46" s="594"/>
      <c r="I46" s="594"/>
      <c r="J46" s="594"/>
      <c r="K46" s="594"/>
      <c r="L46" s="594"/>
      <c r="M46" s="594"/>
      <c r="N46" s="594"/>
      <c r="O46" s="594"/>
      <c r="P46" s="594"/>
      <c r="Q46" s="594"/>
      <c r="R46" s="594"/>
      <c r="S46" s="595"/>
      <c r="T46" s="181"/>
      <c r="U46" s="174"/>
      <c r="V46" s="172"/>
      <c r="W46" s="172"/>
      <c r="X46" s="172"/>
      <c r="Y46" s="172"/>
      <c r="Z46" s="172"/>
      <c r="AA46" s="172"/>
      <c r="AB46" s="172"/>
      <c r="AC46" s="172"/>
      <c r="AD46" s="172"/>
      <c r="AE46" s="172"/>
      <c r="AF46" s="172"/>
      <c r="AG46" s="172"/>
      <c r="AH46" s="172"/>
      <c r="AI46" s="172"/>
      <c r="AJ46" s="174"/>
      <c r="AK46" s="174"/>
      <c r="AL46" s="174"/>
      <c r="AM46" s="174"/>
      <c r="AN46" s="174"/>
      <c r="AO46" s="174"/>
      <c r="AP46" s="174"/>
      <c r="AQ46" s="172"/>
      <c r="AR46" s="172"/>
      <c r="AS46" s="172"/>
      <c r="AT46" s="172"/>
      <c r="AU46" s="172"/>
      <c r="AV46" s="172"/>
      <c r="AW46" s="172"/>
      <c r="AX46" s="172"/>
      <c r="AY46" s="176" t="s">
        <v>323</v>
      </c>
      <c r="AZ46" s="177"/>
      <c r="BA46" s="180"/>
      <c r="BB46" s="180"/>
    </row>
    <row r="47" spans="1:54" s="178" customFormat="1" ht="11.25" x14ac:dyDescent="0.2">
      <c r="A47" s="170"/>
      <c r="B47" s="590"/>
      <c r="C47" s="591"/>
      <c r="D47" s="591"/>
      <c r="E47" s="591"/>
      <c r="F47" s="591"/>
      <c r="G47" s="591"/>
      <c r="H47" s="591"/>
      <c r="I47" s="591"/>
      <c r="J47" s="591"/>
      <c r="K47" s="591"/>
      <c r="L47" s="591"/>
      <c r="M47" s="591"/>
      <c r="N47" s="591"/>
      <c r="O47" s="591"/>
      <c r="P47" s="591"/>
      <c r="Q47" s="591"/>
      <c r="R47" s="591"/>
      <c r="S47" s="592"/>
      <c r="T47" s="171"/>
      <c r="U47" s="172"/>
      <c r="V47" s="172"/>
      <c r="W47" s="172"/>
      <c r="X47" s="172"/>
      <c r="Y47" s="172"/>
      <c r="Z47" s="172"/>
      <c r="AA47" s="172"/>
      <c r="AB47" s="172"/>
      <c r="AC47" s="172"/>
      <c r="AD47" s="172"/>
      <c r="AE47" s="172"/>
      <c r="AF47" s="173"/>
      <c r="AG47" s="172"/>
      <c r="AH47" s="172"/>
      <c r="AI47" s="172"/>
      <c r="AJ47" s="174"/>
      <c r="AK47" s="174"/>
      <c r="AL47" s="174"/>
      <c r="AM47" s="174"/>
      <c r="AN47" s="174"/>
      <c r="AO47" s="174"/>
      <c r="AP47" s="174"/>
      <c r="AQ47" s="172"/>
      <c r="AR47" s="172"/>
      <c r="AS47" s="172"/>
      <c r="AT47" s="172"/>
      <c r="AU47" s="172"/>
      <c r="AV47" s="172"/>
      <c r="AW47" s="172"/>
      <c r="AX47" s="172"/>
      <c r="AY47" s="176" t="s">
        <v>323</v>
      </c>
      <c r="AZ47" s="177"/>
      <c r="BA47" s="180"/>
      <c r="BB47" s="180"/>
    </row>
    <row r="48" spans="1:54" s="178" customFormat="1" ht="11.25" x14ac:dyDescent="0.2">
      <c r="A48" s="170"/>
      <c r="B48" s="578"/>
      <c r="C48" s="578"/>
      <c r="D48" s="578"/>
      <c r="E48" s="578"/>
      <c r="F48" s="578"/>
      <c r="G48" s="578"/>
      <c r="H48" s="578"/>
      <c r="I48" s="578"/>
      <c r="J48" s="578"/>
      <c r="K48" s="578"/>
      <c r="L48" s="578"/>
      <c r="M48" s="578"/>
      <c r="N48" s="578"/>
      <c r="O48" s="578"/>
      <c r="P48" s="578"/>
      <c r="Q48" s="578"/>
      <c r="R48" s="578"/>
      <c r="S48" s="578"/>
      <c r="T48" s="181"/>
      <c r="U48" s="174"/>
      <c r="V48" s="172"/>
      <c r="W48" s="172"/>
      <c r="X48" s="172"/>
      <c r="Y48" s="172"/>
      <c r="Z48" s="172"/>
      <c r="AA48" s="172"/>
      <c r="AB48" s="172"/>
      <c r="AC48" s="172"/>
      <c r="AD48" s="172"/>
      <c r="AE48" s="172"/>
      <c r="AF48" s="172"/>
      <c r="AG48" s="172"/>
      <c r="AH48" s="172"/>
      <c r="AI48" s="172"/>
      <c r="AJ48" s="174"/>
      <c r="AK48" s="174"/>
      <c r="AL48" s="174"/>
      <c r="AM48" s="174"/>
      <c r="AN48" s="174"/>
      <c r="AO48" s="174"/>
      <c r="AP48" s="174"/>
      <c r="AQ48" s="172"/>
      <c r="AR48" s="172"/>
      <c r="AS48" s="172"/>
      <c r="AT48" s="172"/>
      <c r="AU48" s="172"/>
      <c r="AV48" s="172"/>
      <c r="AW48" s="172"/>
      <c r="AX48" s="172"/>
      <c r="AY48" s="176" t="s">
        <v>323</v>
      </c>
      <c r="AZ48" s="177"/>
      <c r="BA48" s="180"/>
      <c r="BB48" s="180"/>
    </row>
    <row r="49" spans="1:54" s="178" customFormat="1" ht="11.25" x14ac:dyDescent="0.2">
      <c r="A49" s="170"/>
      <c r="B49" s="578"/>
      <c r="C49" s="578"/>
      <c r="D49" s="578"/>
      <c r="E49" s="578"/>
      <c r="F49" s="578"/>
      <c r="G49" s="578"/>
      <c r="H49" s="578"/>
      <c r="I49" s="578"/>
      <c r="J49" s="578"/>
      <c r="K49" s="578"/>
      <c r="L49" s="578"/>
      <c r="M49" s="578"/>
      <c r="N49" s="578"/>
      <c r="O49" s="578"/>
      <c r="P49" s="578"/>
      <c r="Q49" s="578"/>
      <c r="R49" s="578"/>
      <c r="S49" s="578"/>
      <c r="T49" s="181"/>
      <c r="U49" s="172"/>
      <c r="V49" s="172"/>
      <c r="W49" s="172"/>
      <c r="X49" s="172"/>
      <c r="Y49" s="172"/>
      <c r="Z49" s="172"/>
      <c r="AA49" s="172"/>
      <c r="AB49" s="172"/>
      <c r="AC49" s="172"/>
      <c r="AD49" s="172"/>
      <c r="AE49" s="172"/>
      <c r="AF49" s="172"/>
      <c r="AG49" s="172"/>
      <c r="AH49" s="172"/>
      <c r="AI49" s="172"/>
      <c r="AJ49" s="174"/>
      <c r="AK49" s="174"/>
      <c r="AL49" s="174"/>
      <c r="AM49" s="174"/>
      <c r="AN49" s="174"/>
      <c r="AO49" s="174"/>
      <c r="AP49" s="174"/>
      <c r="AQ49" s="172"/>
      <c r="AR49" s="172"/>
      <c r="AS49" s="172"/>
      <c r="AT49" s="172"/>
      <c r="AU49" s="172"/>
      <c r="AV49" s="172"/>
      <c r="AW49" s="172"/>
      <c r="AX49" s="172"/>
      <c r="AY49" s="176" t="s">
        <v>323</v>
      </c>
      <c r="AZ49" s="177"/>
      <c r="BA49" s="180"/>
      <c r="BB49" s="180"/>
    </row>
    <row r="50" spans="1:54" s="178" customFormat="1" ht="11.25" x14ac:dyDescent="0.2">
      <c r="A50" s="170"/>
      <c r="B50" s="578"/>
      <c r="C50" s="578"/>
      <c r="D50" s="578"/>
      <c r="E50" s="578"/>
      <c r="F50" s="578"/>
      <c r="G50" s="578"/>
      <c r="H50" s="578"/>
      <c r="I50" s="578"/>
      <c r="J50" s="578"/>
      <c r="K50" s="578"/>
      <c r="L50" s="578"/>
      <c r="M50" s="578"/>
      <c r="N50" s="578"/>
      <c r="O50" s="578"/>
      <c r="P50" s="578"/>
      <c r="Q50" s="578"/>
      <c r="R50" s="578"/>
      <c r="S50" s="578"/>
      <c r="T50" s="181"/>
      <c r="U50" s="172"/>
      <c r="V50" s="172"/>
      <c r="W50" s="172"/>
      <c r="X50" s="172"/>
      <c r="Y50" s="172"/>
      <c r="Z50" s="172"/>
      <c r="AA50" s="172"/>
      <c r="AB50" s="172"/>
      <c r="AC50" s="172"/>
      <c r="AD50" s="172"/>
      <c r="AE50" s="172"/>
      <c r="AF50" s="172"/>
      <c r="AG50" s="172"/>
      <c r="AH50" s="172"/>
      <c r="AI50" s="172"/>
      <c r="AJ50" s="174"/>
      <c r="AK50" s="174"/>
      <c r="AL50" s="174"/>
      <c r="AM50" s="174"/>
      <c r="AN50" s="174"/>
      <c r="AO50" s="174"/>
      <c r="AP50" s="174"/>
      <c r="AQ50" s="172"/>
      <c r="AR50" s="172"/>
      <c r="AS50" s="172"/>
      <c r="AT50" s="172"/>
      <c r="AU50" s="172"/>
      <c r="AV50" s="172"/>
      <c r="AW50" s="172"/>
      <c r="AX50" s="172"/>
      <c r="AY50" s="176" t="s">
        <v>323</v>
      </c>
      <c r="AZ50" s="177"/>
      <c r="BA50" s="180"/>
      <c r="BB50" s="180"/>
    </row>
    <row r="51" spans="1:54" s="178" customFormat="1" ht="11.25" x14ac:dyDescent="0.2">
      <c r="A51" s="170"/>
      <c r="B51" s="578"/>
      <c r="C51" s="578"/>
      <c r="D51" s="578"/>
      <c r="E51" s="578"/>
      <c r="F51" s="578"/>
      <c r="G51" s="578"/>
      <c r="H51" s="578"/>
      <c r="I51" s="578"/>
      <c r="J51" s="578"/>
      <c r="K51" s="578"/>
      <c r="L51" s="578"/>
      <c r="M51" s="578"/>
      <c r="N51" s="578"/>
      <c r="O51" s="578"/>
      <c r="P51" s="578"/>
      <c r="Q51" s="578"/>
      <c r="R51" s="578"/>
      <c r="S51" s="578"/>
      <c r="T51" s="181"/>
      <c r="U51" s="172"/>
      <c r="V51" s="172"/>
      <c r="W51" s="172"/>
      <c r="X51" s="172"/>
      <c r="Y51" s="172"/>
      <c r="Z51" s="172"/>
      <c r="AA51" s="172"/>
      <c r="AB51" s="172"/>
      <c r="AC51" s="172"/>
      <c r="AD51" s="172"/>
      <c r="AE51" s="172"/>
      <c r="AF51" s="172"/>
      <c r="AG51" s="172"/>
      <c r="AH51" s="172"/>
      <c r="AI51" s="172"/>
      <c r="AJ51" s="174"/>
      <c r="AK51" s="174"/>
      <c r="AL51" s="174"/>
      <c r="AM51" s="174"/>
      <c r="AN51" s="174"/>
      <c r="AO51" s="174"/>
      <c r="AP51" s="174"/>
      <c r="AQ51" s="172"/>
      <c r="AR51" s="172"/>
      <c r="AS51" s="172"/>
      <c r="AT51" s="172"/>
      <c r="AU51" s="172"/>
      <c r="AV51" s="172"/>
      <c r="AW51" s="172"/>
      <c r="AX51" s="172"/>
      <c r="AY51" s="176" t="s">
        <v>323</v>
      </c>
      <c r="AZ51" s="177"/>
      <c r="BA51" s="180"/>
      <c r="BB51" s="180"/>
    </row>
    <row r="52" spans="1:54" s="178" customFormat="1" ht="11.25" x14ac:dyDescent="0.2">
      <c r="A52" s="170"/>
      <c r="B52" s="578"/>
      <c r="C52" s="578"/>
      <c r="D52" s="578"/>
      <c r="E52" s="578"/>
      <c r="F52" s="578"/>
      <c r="G52" s="578"/>
      <c r="H52" s="578"/>
      <c r="I52" s="578"/>
      <c r="J52" s="578"/>
      <c r="K52" s="578"/>
      <c r="L52" s="578"/>
      <c r="M52" s="578"/>
      <c r="N52" s="578"/>
      <c r="O52" s="578"/>
      <c r="P52" s="578"/>
      <c r="Q52" s="578"/>
      <c r="R52" s="578"/>
      <c r="S52" s="578"/>
      <c r="T52" s="181"/>
      <c r="U52" s="172"/>
      <c r="V52" s="172"/>
      <c r="W52" s="172"/>
      <c r="X52" s="172"/>
      <c r="Y52" s="172"/>
      <c r="Z52" s="172"/>
      <c r="AA52" s="172"/>
      <c r="AB52" s="172"/>
      <c r="AC52" s="172"/>
      <c r="AD52" s="172"/>
      <c r="AE52" s="172"/>
      <c r="AF52" s="172"/>
      <c r="AG52" s="172"/>
      <c r="AH52" s="172"/>
      <c r="AI52" s="172"/>
      <c r="AJ52" s="174"/>
      <c r="AK52" s="174"/>
      <c r="AL52" s="174"/>
      <c r="AM52" s="174"/>
      <c r="AN52" s="174"/>
      <c r="AO52" s="174"/>
      <c r="AP52" s="174"/>
      <c r="AQ52" s="172"/>
      <c r="AR52" s="172"/>
      <c r="AS52" s="172"/>
      <c r="AT52" s="172"/>
      <c r="AU52" s="172"/>
      <c r="AV52" s="172"/>
      <c r="AW52" s="172"/>
      <c r="AX52" s="172"/>
      <c r="AY52" s="176" t="s">
        <v>323</v>
      </c>
      <c r="AZ52" s="177"/>
      <c r="BA52" s="180"/>
      <c r="BB52" s="180"/>
    </row>
    <row r="53" spans="1:54" s="178" customFormat="1" ht="11.25" x14ac:dyDescent="0.2">
      <c r="A53" s="170"/>
      <c r="B53" s="578"/>
      <c r="C53" s="578"/>
      <c r="D53" s="578"/>
      <c r="E53" s="578"/>
      <c r="F53" s="578"/>
      <c r="G53" s="578"/>
      <c r="H53" s="578"/>
      <c r="I53" s="578"/>
      <c r="J53" s="578"/>
      <c r="K53" s="578"/>
      <c r="L53" s="578"/>
      <c r="M53" s="578"/>
      <c r="N53" s="578"/>
      <c r="O53" s="578"/>
      <c r="P53" s="578"/>
      <c r="Q53" s="578"/>
      <c r="R53" s="578"/>
      <c r="S53" s="578"/>
      <c r="T53" s="181"/>
      <c r="U53" s="172"/>
      <c r="V53" s="172"/>
      <c r="W53" s="172"/>
      <c r="X53" s="172"/>
      <c r="Y53" s="172"/>
      <c r="Z53" s="172"/>
      <c r="AA53" s="172"/>
      <c r="AB53" s="172"/>
      <c r="AC53" s="172"/>
      <c r="AD53" s="172"/>
      <c r="AE53" s="172"/>
      <c r="AF53" s="172"/>
      <c r="AG53" s="172"/>
      <c r="AH53" s="172"/>
      <c r="AI53" s="172"/>
      <c r="AJ53" s="174"/>
      <c r="AK53" s="174"/>
      <c r="AL53" s="174"/>
      <c r="AM53" s="174"/>
      <c r="AN53" s="174"/>
      <c r="AO53" s="174"/>
      <c r="AP53" s="174"/>
      <c r="AQ53" s="172"/>
      <c r="AR53" s="172"/>
      <c r="AS53" s="172"/>
      <c r="AT53" s="172"/>
      <c r="AU53" s="172"/>
      <c r="AV53" s="172"/>
      <c r="AW53" s="172"/>
      <c r="AX53" s="172"/>
      <c r="AY53" s="176" t="s">
        <v>323</v>
      </c>
      <c r="AZ53" s="177"/>
      <c r="BA53" s="180"/>
      <c r="BB53" s="180"/>
    </row>
    <row r="54" spans="1:54" s="178" customFormat="1" ht="11.25" outlineLevel="1" x14ac:dyDescent="0.2">
      <c r="A54" s="182" t="s">
        <v>220</v>
      </c>
      <c r="B54" s="183" t="s">
        <v>324</v>
      </c>
      <c r="C54" s="184"/>
      <c r="D54" s="184"/>
      <c r="E54" s="184"/>
      <c r="F54" s="184"/>
      <c r="G54" s="184"/>
      <c r="H54" s="184"/>
      <c r="I54" s="184"/>
      <c r="J54" s="184"/>
      <c r="K54" s="184"/>
      <c r="L54" s="184"/>
      <c r="M54" s="184"/>
      <c r="N54" s="184"/>
      <c r="O54" s="184"/>
      <c r="P54" s="184"/>
      <c r="Q54" s="184"/>
      <c r="R54" s="184"/>
      <c r="S54" s="184"/>
      <c r="T54" s="185"/>
      <c r="U54" s="186"/>
      <c r="V54" s="187"/>
      <c r="W54" s="188"/>
      <c r="X54" s="188"/>
      <c r="Y54" s="188"/>
      <c r="Z54" s="188"/>
      <c r="AA54" s="188"/>
      <c r="AB54" s="189">
        <f t="shared" ref="AB54:AI54" si="0">SUM(AB30:AB53)</f>
        <v>0</v>
      </c>
      <c r="AC54" s="190">
        <f t="shared" si="0"/>
        <v>0</v>
      </c>
      <c r="AD54" s="190">
        <f t="shared" si="0"/>
        <v>0</v>
      </c>
      <c r="AE54" s="191">
        <f t="shared" si="0"/>
        <v>0</v>
      </c>
      <c r="AF54" s="192">
        <f t="shared" si="0"/>
        <v>0</v>
      </c>
      <c r="AG54" s="193">
        <f t="shared" si="0"/>
        <v>0</v>
      </c>
      <c r="AH54" s="194">
        <f t="shared" si="0"/>
        <v>0</v>
      </c>
      <c r="AI54" s="194">
        <f t="shared" si="0"/>
        <v>0</v>
      </c>
      <c r="AJ54" s="195">
        <f>SUM(AJ31:AJ53)</f>
        <v>0</v>
      </c>
      <c r="AK54" s="193"/>
      <c r="AL54" s="196"/>
      <c r="AM54" s="197">
        <f>SUM(AM30:AM53)</f>
        <v>0</v>
      </c>
      <c r="AN54" s="194">
        <f>SUM(AN30:AN53)</f>
        <v>0</v>
      </c>
      <c r="AO54" s="194">
        <f>SUM(AO30:AO53)</f>
        <v>0</v>
      </c>
      <c r="AP54" s="195">
        <f>SUM(AP31:AP53)</f>
        <v>0</v>
      </c>
      <c r="AQ54" s="198">
        <f t="shared" ref="AQ54:AT56" si="1">AG54+AM54</f>
        <v>0</v>
      </c>
      <c r="AR54" s="199">
        <f t="shared" si="1"/>
        <v>0</v>
      </c>
      <c r="AS54" s="199">
        <f t="shared" si="1"/>
        <v>0</v>
      </c>
      <c r="AT54" s="200">
        <f t="shared" si="1"/>
        <v>0</v>
      </c>
      <c r="AU54" s="198">
        <f t="shared" ref="AU54:AX56" si="2">AC54-AQ54</f>
        <v>0</v>
      </c>
      <c r="AV54" s="199">
        <f t="shared" si="2"/>
        <v>0</v>
      </c>
      <c r="AW54" s="199">
        <f t="shared" si="2"/>
        <v>0</v>
      </c>
      <c r="AX54" s="192">
        <f>AF54-AT54+0.01</f>
        <v>0.01</v>
      </c>
      <c r="AY54" s="580" t="s">
        <v>220</v>
      </c>
      <c r="AZ54" s="177"/>
      <c r="BA54" s="201"/>
      <c r="BB54" s="201"/>
    </row>
    <row r="55" spans="1:54" s="178" customFormat="1" ht="11.25" outlineLevel="1" x14ac:dyDescent="0.2">
      <c r="A55" s="202" t="s">
        <v>325</v>
      </c>
      <c r="B55" s="203"/>
      <c r="C55" s="203"/>
      <c r="D55" s="203"/>
      <c r="E55" s="203"/>
      <c r="F55" s="203"/>
      <c r="G55" s="203"/>
      <c r="H55" s="203"/>
      <c r="I55" s="203"/>
      <c r="J55" s="203"/>
      <c r="K55" s="203"/>
      <c r="L55" s="203"/>
      <c r="M55" s="203"/>
      <c r="N55" s="203"/>
      <c r="O55" s="203"/>
      <c r="P55" s="203"/>
      <c r="Q55" s="203"/>
      <c r="R55" s="203"/>
      <c r="S55" s="203"/>
      <c r="T55" s="204"/>
      <c r="U55" s="205"/>
      <c r="V55" s="206"/>
      <c r="W55" s="206"/>
      <c r="X55" s="206"/>
      <c r="Y55" s="206"/>
      <c r="Z55" s="206"/>
      <c r="AA55" s="206"/>
      <c r="AB55" s="207"/>
      <c r="AC55" s="208"/>
      <c r="AD55" s="208">
        <f>SUM(AD54*6.5%)</f>
        <v>0</v>
      </c>
      <c r="AE55" s="209"/>
      <c r="AF55" s="210">
        <f>SUM(AD55)</f>
        <v>0</v>
      </c>
      <c r="AG55" s="211"/>
      <c r="AH55" s="174">
        <f>SUM(AH54*6.5%)</f>
        <v>0</v>
      </c>
      <c r="AI55" s="174"/>
      <c r="AJ55" s="212">
        <f>SUM(AH55)</f>
        <v>0</v>
      </c>
      <c r="AK55" s="211"/>
      <c r="AL55" s="213"/>
      <c r="AM55" s="214"/>
      <c r="AN55" s="174">
        <f>SUM(AN54*6.5%)</f>
        <v>0</v>
      </c>
      <c r="AO55" s="174"/>
      <c r="AP55" s="212">
        <f>SUM(AN55)</f>
        <v>0</v>
      </c>
      <c r="AQ55" s="215">
        <f t="shared" si="1"/>
        <v>0</v>
      </c>
      <c r="AR55" s="172">
        <f t="shared" si="1"/>
        <v>0</v>
      </c>
      <c r="AS55" s="172">
        <f t="shared" si="1"/>
        <v>0</v>
      </c>
      <c r="AT55" s="216">
        <f t="shared" si="1"/>
        <v>0</v>
      </c>
      <c r="AU55" s="215">
        <f t="shared" si="2"/>
        <v>0</v>
      </c>
      <c r="AV55" s="172">
        <f t="shared" si="2"/>
        <v>0</v>
      </c>
      <c r="AW55" s="172">
        <f t="shared" si="2"/>
        <v>0</v>
      </c>
      <c r="AX55" s="210">
        <f t="shared" si="2"/>
        <v>0</v>
      </c>
      <c r="AY55" s="580"/>
      <c r="AZ55" s="177"/>
      <c r="BA55" s="217"/>
      <c r="BB55" s="217"/>
    </row>
    <row r="56" spans="1:54" s="178" customFormat="1" ht="12" outlineLevel="1" thickBot="1" x14ac:dyDescent="0.25">
      <c r="A56" s="218" t="s">
        <v>326</v>
      </c>
      <c r="B56" s="219"/>
      <c r="C56" s="219"/>
      <c r="D56" s="219"/>
      <c r="E56" s="219"/>
      <c r="F56" s="219"/>
      <c r="G56" s="219"/>
      <c r="H56" s="219"/>
      <c r="I56" s="219"/>
      <c r="J56" s="219"/>
      <c r="K56" s="219"/>
      <c r="L56" s="219"/>
      <c r="M56" s="219"/>
      <c r="N56" s="219"/>
      <c r="O56" s="219"/>
      <c r="P56" s="219"/>
      <c r="Q56" s="219"/>
      <c r="R56" s="219"/>
      <c r="S56" s="219"/>
      <c r="T56" s="220"/>
      <c r="U56" s="221"/>
      <c r="V56" s="222"/>
      <c r="W56" s="222"/>
      <c r="X56" s="222"/>
      <c r="Y56" s="222"/>
      <c r="Z56" s="222"/>
      <c r="AA56" s="222"/>
      <c r="AB56" s="223"/>
      <c r="AC56" s="224"/>
      <c r="AD56" s="224"/>
      <c r="AE56" s="225"/>
      <c r="AF56" s="226">
        <f>AF54+AF55</f>
        <v>0</v>
      </c>
      <c r="AG56" s="227"/>
      <c r="AH56" s="228"/>
      <c r="AI56" s="228"/>
      <c r="AJ56" s="229">
        <f>SUM(AJ54:AJ55)</f>
        <v>0</v>
      </c>
      <c r="AK56" s="227"/>
      <c r="AL56" s="230"/>
      <c r="AM56" s="231"/>
      <c r="AN56" s="228"/>
      <c r="AO56" s="228"/>
      <c r="AP56" s="229">
        <f>SUM(AP54:AP55)</f>
        <v>0</v>
      </c>
      <c r="AQ56" s="232">
        <f t="shared" si="1"/>
        <v>0</v>
      </c>
      <c r="AR56" s="233">
        <f t="shared" si="1"/>
        <v>0</v>
      </c>
      <c r="AS56" s="233">
        <f t="shared" si="1"/>
        <v>0</v>
      </c>
      <c r="AT56" s="234">
        <f t="shared" si="1"/>
        <v>0</v>
      </c>
      <c r="AU56" s="232">
        <f t="shared" si="2"/>
        <v>0</v>
      </c>
      <c r="AV56" s="233">
        <f t="shared" si="2"/>
        <v>0</v>
      </c>
      <c r="AW56" s="233">
        <f t="shared" si="2"/>
        <v>0</v>
      </c>
      <c r="AX56" s="226">
        <f>AF56-AT56+0.01</f>
        <v>0.01</v>
      </c>
      <c r="AY56" s="581"/>
      <c r="AZ56" s="177"/>
      <c r="BA56" s="217"/>
      <c r="BB56" s="217"/>
    </row>
    <row r="57" spans="1:54" s="178" customFormat="1" ht="11.25" x14ac:dyDescent="0.2">
      <c r="A57" s="235"/>
      <c r="B57" s="236" t="s">
        <v>327</v>
      </c>
      <c r="C57" s="237"/>
      <c r="D57" s="237"/>
      <c r="E57" s="237"/>
      <c r="F57" s="237"/>
      <c r="G57" s="237"/>
      <c r="H57" s="237"/>
      <c r="I57" s="237"/>
      <c r="J57" s="237"/>
      <c r="K57" s="237"/>
      <c r="L57" s="237"/>
      <c r="M57" s="237"/>
      <c r="N57" s="237"/>
      <c r="O57" s="237"/>
      <c r="P57" s="237"/>
      <c r="Q57" s="237"/>
      <c r="R57" s="237"/>
      <c r="S57" s="238"/>
      <c r="T57" s="239"/>
      <c r="U57" s="240"/>
      <c r="V57" s="241"/>
      <c r="W57" s="241"/>
      <c r="X57" s="241"/>
      <c r="Y57" s="241"/>
      <c r="Z57" s="241"/>
      <c r="AA57" s="241"/>
      <c r="AB57" s="241"/>
      <c r="AC57" s="241"/>
      <c r="AD57" s="241"/>
      <c r="AE57" s="241"/>
      <c r="AF57" s="242"/>
      <c r="AG57" s="243"/>
      <c r="AH57" s="243"/>
      <c r="AI57" s="243"/>
      <c r="AJ57" s="244"/>
      <c r="AK57" s="245"/>
      <c r="AL57" s="246"/>
      <c r="AM57" s="247"/>
      <c r="AN57" s="243"/>
      <c r="AO57" s="243"/>
      <c r="AP57" s="244"/>
      <c r="AQ57" s="248"/>
      <c r="AR57" s="241"/>
      <c r="AS57" s="241"/>
      <c r="AT57" s="249"/>
      <c r="AU57" s="248"/>
      <c r="AV57" s="241"/>
      <c r="AW57" s="241"/>
      <c r="AX57" s="242"/>
      <c r="AY57" s="250"/>
      <c r="AZ57" s="177"/>
      <c r="BA57" s="217"/>
      <c r="BB57" s="217"/>
    </row>
    <row r="58" spans="1:54" s="178" customFormat="1" ht="11.25" x14ac:dyDescent="0.2">
      <c r="A58" s="251"/>
      <c r="B58" s="252" t="s">
        <v>328</v>
      </c>
      <c r="C58" s="252"/>
      <c r="D58" s="252"/>
      <c r="E58" s="252"/>
      <c r="F58" s="252"/>
      <c r="G58" s="252"/>
      <c r="H58" s="252"/>
      <c r="I58" s="252"/>
      <c r="J58" s="252"/>
      <c r="K58" s="252"/>
      <c r="L58" s="252"/>
      <c r="M58" s="252"/>
      <c r="N58" s="252"/>
      <c r="O58" s="252"/>
      <c r="P58" s="252"/>
      <c r="Q58" s="252"/>
      <c r="R58" s="252"/>
      <c r="S58" s="253"/>
      <c r="T58" s="254"/>
      <c r="U58" s="255"/>
      <c r="V58" s="256"/>
      <c r="W58" s="256"/>
      <c r="X58" s="256"/>
      <c r="Y58" s="256"/>
      <c r="Z58" s="256"/>
      <c r="AA58" s="256"/>
      <c r="AB58" s="256"/>
      <c r="AC58" s="256"/>
      <c r="AD58" s="256"/>
      <c r="AE58" s="256"/>
      <c r="AF58" s="257"/>
      <c r="AG58" s="245"/>
      <c r="AH58" s="245"/>
      <c r="AI58" s="245"/>
      <c r="AJ58" s="257"/>
      <c r="AK58" s="245"/>
      <c r="AL58" s="246"/>
      <c r="AM58" s="258"/>
      <c r="AN58" s="245"/>
      <c r="AO58" s="245"/>
      <c r="AP58" s="259"/>
      <c r="AQ58" s="260"/>
      <c r="AR58" s="256"/>
      <c r="AS58" s="256"/>
      <c r="AT58" s="259"/>
      <c r="AU58" s="260"/>
      <c r="AV58" s="256"/>
      <c r="AW58" s="256"/>
      <c r="AX58" s="257"/>
      <c r="AY58" s="250"/>
      <c r="AZ58" s="177"/>
      <c r="BA58" s="217"/>
      <c r="BB58" s="217"/>
    </row>
    <row r="59" spans="1:54" s="178" customFormat="1" ht="11.25" x14ac:dyDescent="0.2">
      <c r="A59" s="251"/>
      <c r="B59" s="252" t="s">
        <v>329</v>
      </c>
      <c r="C59" s="252"/>
      <c r="D59" s="252"/>
      <c r="E59" s="252"/>
      <c r="F59" s="252"/>
      <c r="G59" s="252"/>
      <c r="H59" s="252"/>
      <c r="I59" s="252"/>
      <c r="J59" s="252"/>
      <c r="K59" s="252"/>
      <c r="L59" s="252"/>
      <c r="M59" s="252"/>
      <c r="N59" s="252"/>
      <c r="O59" s="252"/>
      <c r="P59" s="252"/>
      <c r="Q59" s="252"/>
      <c r="R59" s="252"/>
      <c r="S59" s="253"/>
      <c r="T59" s="254"/>
      <c r="U59" s="255"/>
      <c r="V59" s="256"/>
      <c r="W59" s="256"/>
      <c r="X59" s="256"/>
      <c r="Y59" s="256"/>
      <c r="Z59" s="256"/>
      <c r="AA59" s="256"/>
      <c r="AB59" s="256"/>
      <c r="AC59" s="256"/>
      <c r="AD59" s="256"/>
      <c r="AE59" s="256"/>
      <c r="AF59" s="257"/>
      <c r="AG59" s="245"/>
      <c r="AH59" s="245"/>
      <c r="AI59" s="245"/>
      <c r="AJ59" s="257"/>
      <c r="AK59" s="245"/>
      <c r="AL59" s="246"/>
      <c r="AM59" s="258"/>
      <c r="AN59" s="245"/>
      <c r="AO59" s="245"/>
      <c r="AP59" s="259"/>
      <c r="AQ59" s="260"/>
      <c r="AR59" s="256"/>
      <c r="AS59" s="256"/>
      <c r="AT59" s="259"/>
      <c r="AU59" s="260"/>
      <c r="AV59" s="256"/>
      <c r="AW59" s="256"/>
      <c r="AX59" s="257"/>
      <c r="AY59" s="250"/>
      <c r="AZ59" s="177"/>
      <c r="BA59" s="217"/>
      <c r="BB59" s="217"/>
    </row>
    <row r="60" spans="1:54" s="178" customFormat="1" ht="11.25" x14ac:dyDescent="0.2">
      <c r="A60" s="251"/>
      <c r="B60" s="252" t="s">
        <v>330</v>
      </c>
      <c r="C60" s="252"/>
      <c r="D60" s="252"/>
      <c r="E60" s="252"/>
      <c r="F60" s="252"/>
      <c r="G60" s="252"/>
      <c r="H60" s="252"/>
      <c r="I60" s="252"/>
      <c r="J60" s="252"/>
      <c r="K60" s="252"/>
      <c r="L60" s="252"/>
      <c r="M60" s="252"/>
      <c r="N60" s="252"/>
      <c r="O60" s="252"/>
      <c r="P60" s="252"/>
      <c r="Q60" s="252"/>
      <c r="R60" s="252"/>
      <c r="S60" s="253"/>
      <c r="T60" s="261"/>
      <c r="U60" s="255"/>
      <c r="V60" s="256"/>
      <c r="W60" s="256"/>
      <c r="X60" s="256"/>
      <c r="Y60" s="256"/>
      <c r="Z60" s="256"/>
      <c r="AA60" s="256"/>
      <c r="AB60" s="256"/>
      <c r="AC60" s="256"/>
      <c r="AD60" s="256"/>
      <c r="AE60" s="256"/>
      <c r="AF60" s="257"/>
      <c r="AG60" s="245"/>
      <c r="AH60" s="245"/>
      <c r="AI60" s="245"/>
      <c r="AJ60" s="257"/>
      <c r="AK60" s="245"/>
      <c r="AL60" s="246"/>
      <c r="AM60" s="258"/>
      <c r="AN60" s="245"/>
      <c r="AO60" s="245"/>
      <c r="AP60" s="259"/>
      <c r="AQ60" s="260"/>
      <c r="AR60" s="256"/>
      <c r="AS60" s="256"/>
      <c r="AT60" s="259"/>
      <c r="AU60" s="260"/>
      <c r="AV60" s="256"/>
      <c r="AW60" s="256"/>
      <c r="AX60" s="257"/>
      <c r="AY60" s="250"/>
      <c r="AZ60" s="177"/>
      <c r="BA60" s="217"/>
      <c r="BB60" s="217"/>
    </row>
    <row r="61" spans="1:54" s="178" customFormat="1" ht="11.25" x14ac:dyDescent="0.2">
      <c r="A61" s="251"/>
      <c r="B61" s="252" t="s">
        <v>220</v>
      </c>
      <c r="C61" s="252"/>
      <c r="D61" s="252"/>
      <c r="E61" s="252"/>
      <c r="F61" s="252"/>
      <c r="G61" s="252"/>
      <c r="H61" s="252"/>
      <c r="I61" s="252"/>
      <c r="J61" s="252"/>
      <c r="K61" s="252"/>
      <c r="L61" s="252"/>
      <c r="M61" s="252"/>
      <c r="N61" s="252"/>
      <c r="O61" s="252"/>
      <c r="P61" s="252"/>
      <c r="Q61" s="252"/>
      <c r="R61" s="252"/>
      <c r="S61" s="253"/>
      <c r="T61" s="254"/>
      <c r="U61" s="255"/>
      <c r="V61" s="256"/>
      <c r="W61" s="256"/>
      <c r="X61" s="256"/>
      <c r="Y61" s="256"/>
      <c r="Z61" s="256"/>
      <c r="AA61" s="256"/>
      <c r="AB61" s="256"/>
      <c r="AC61" s="256"/>
      <c r="AD61" s="256"/>
      <c r="AE61" s="256"/>
      <c r="AF61" s="257"/>
      <c r="AG61" s="245"/>
      <c r="AH61" s="245"/>
      <c r="AI61" s="245"/>
      <c r="AJ61" s="257"/>
      <c r="AK61" s="245"/>
      <c r="AL61" s="246"/>
      <c r="AM61" s="258"/>
      <c r="AN61" s="245"/>
      <c r="AO61" s="245"/>
      <c r="AP61" s="257"/>
      <c r="AQ61" s="260"/>
      <c r="AR61" s="256"/>
      <c r="AS61" s="256"/>
      <c r="AT61" s="259"/>
      <c r="AU61" s="260"/>
      <c r="AV61" s="256"/>
      <c r="AW61" s="256"/>
      <c r="AX61" s="257"/>
      <c r="AY61" s="250"/>
      <c r="AZ61" s="177"/>
      <c r="BA61" s="217"/>
      <c r="BB61" s="217"/>
    </row>
    <row r="62" spans="1:54" s="178" customFormat="1" ht="11.25" x14ac:dyDescent="0.2">
      <c r="A62" s="251"/>
      <c r="B62" s="252" t="s">
        <v>331</v>
      </c>
      <c r="C62" s="252"/>
      <c r="D62" s="252"/>
      <c r="E62" s="252"/>
      <c r="F62" s="252"/>
      <c r="G62" s="252"/>
      <c r="H62" s="252"/>
      <c r="I62" s="252"/>
      <c r="J62" s="252"/>
      <c r="K62" s="252"/>
      <c r="L62" s="252"/>
      <c r="M62" s="252"/>
      <c r="N62" s="252"/>
      <c r="O62" s="252"/>
      <c r="P62" s="252"/>
      <c r="Q62" s="252"/>
      <c r="R62" s="252"/>
      <c r="S62" s="253"/>
      <c r="T62" s="261"/>
      <c r="U62" s="255"/>
      <c r="V62" s="256"/>
      <c r="W62" s="256"/>
      <c r="X62" s="256"/>
      <c r="Y62" s="256"/>
      <c r="Z62" s="256"/>
      <c r="AA62" s="256"/>
      <c r="AB62" s="256"/>
      <c r="AC62" s="256"/>
      <c r="AD62" s="256"/>
      <c r="AE62" s="256"/>
      <c r="AF62" s="257"/>
      <c r="AG62" s="245"/>
      <c r="AH62" s="245"/>
      <c r="AI62" s="245"/>
      <c r="AJ62" s="257"/>
      <c r="AK62" s="245"/>
      <c r="AL62" s="246"/>
      <c r="AM62" s="258"/>
      <c r="AN62" s="245"/>
      <c r="AO62" s="245"/>
      <c r="AP62" s="259"/>
      <c r="AQ62" s="260"/>
      <c r="AR62" s="256"/>
      <c r="AS62" s="256"/>
      <c r="AT62" s="259"/>
      <c r="AU62" s="260"/>
      <c r="AV62" s="256"/>
      <c r="AW62" s="256"/>
      <c r="AX62" s="257"/>
      <c r="AY62" s="250"/>
      <c r="AZ62" s="177"/>
      <c r="BA62" s="217"/>
      <c r="BB62" s="217"/>
    </row>
    <row r="63" spans="1:54" s="178" customFormat="1" ht="12" thickBot="1" x14ac:dyDescent="0.25">
      <c r="A63" s="251"/>
      <c r="B63" s="262" t="s">
        <v>332</v>
      </c>
      <c r="C63" s="262"/>
      <c r="D63" s="262"/>
      <c r="E63" s="262"/>
      <c r="F63" s="262"/>
      <c r="G63" s="262"/>
      <c r="H63" s="262"/>
      <c r="I63" s="262"/>
      <c r="J63" s="262"/>
      <c r="K63" s="262"/>
      <c r="L63" s="262"/>
      <c r="M63" s="262"/>
      <c r="N63" s="262"/>
      <c r="O63" s="262"/>
      <c r="P63" s="262"/>
      <c r="Q63" s="262"/>
      <c r="R63" s="262"/>
      <c r="S63" s="263"/>
      <c r="T63" s="254"/>
      <c r="U63" s="255"/>
      <c r="V63" s="256"/>
      <c r="W63" s="256"/>
      <c r="X63" s="256"/>
      <c r="Y63" s="256"/>
      <c r="Z63" s="256"/>
      <c r="AA63" s="256"/>
      <c r="AB63" s="256"/>
      <c r="AC63" s="256"/>
      <c r="AD63" s="256"/>
      <c r="AE63" s="256"/>
      <c r="AF63" s="257"/>
      <c r="AG63" s="245"/>
      <c r="AH63" s="245"/>
      <c r="AI63" s="245"/>
      <c r="AJ63" s="257"/>
      <c r="AK63" s="245"/>
      <c r="AL63" s="246"/>
      <c r="AM63" s="258"/>
      <c r="AN63" s="245"/>
      <c r="AO63" s="245"/>
      <c r="AP63" s="257"/>
      <c r="AQ63" s="260"/>
      <c r="AR63" s="256"/>
      <c r="AS63" s="256"/>
      <c r="AT63" s="259"/>
      <c r="AU63" s="264"/>
      <c r="AV63" s="265"/>
      <c r="AW63" s="265"/>
      <c r="AX63" s="257"/>
      <c r="AY63" s="250"/>
      <c r="AZ63" s="177"/>
      <c r="BA63" s="217"/>
      <c r="BB63" s="217"/>
    </row>
    <row r="64" spans="1:54" s="178" customFormat="1" ht="12" thickTop="1" x14ac:dyDescent="0.2">
      <c r="A64" s="266"/>
      <c r="B64" s="267" t="s">
        <v>333</v>
      </c>
      <c r="C64" s="268"/>
      <c r="D64" s="268"/>
      <c r="E64" s="268"/>
      <c r="F64" s="268"/>
      <c r="G64" s="268"/>
      <c r="H64" s="268"/>
      <c r="I64" s="268"/>
      <c r="J64" s="268"/>
      <c r="K64" s="268"/>
      <c r="L64" s="268"/>
      <c r="M64" s="268"/>
      <c r="N64" s="268"/>
      <c r="O64" s="268"/>
      <c r="P64" s="268"/>
      <c r="Q64" s="268"/>
      <c r="R64" s="268"/>
      <c r="S64" s="268"/>
      <c r="T64" s="269"/>
      <c r="U64" s="270"/>
      <c r="V64" s="271"/>
      <c r="W64" s="271"/>
      <c r="X64" s="271"/>
      <c r="Y64" s="271"/>
      <c r="Z64" s="271"/>
      <c r="AA64" s="271"/>
      <c r="AB64" s="271"/>
      <c r="AC64" s="271"/>
      <c r="AD64" s="271"/>
      <c r="AE64" s="271"/>
      <c r="AF64" s="272"/>
      <c r="AG64" s="273"/>
      <c r="AH64" s="273"/>
      <c r="AI64" s="273"/>
      <c r="AJ64" s="272"/>
      <c r="AK64" s="273"/>
      <c r="AL64" s="274"/>
      <c r="AM64" s="275"/>
      <c r="AN64" s="273"/>
      <c r="AO64" s="273"/>
      <c r="AP64" s="276"/>
      <c r="AQ64" s="275"/>
      <c r="AR64" s="273"/>
      <c r="AS64" s="273"/>
      <c r="AT64" s="277"/>
      <c r="AU64" s="273"/>
      <c r="AV64" s="273"/>
      <c r="AW64" s="273"/>
      <c r="AX64" s="278"/>
      <c r="AY64" s="250"/>
      <c r="AZ64" s="177"/>
      <c r="BA64" s="217"/>
      <c r="BB64" s="217"/>
    </row>
    <row r="65" spans="1:54" s="178" customFormat="1" ht="11.25" x14ac:dyDescent="0.2">
      <c r="A65" s="279"/>
      <c r="B65" s="280" t="s">
        <v>328</v>
      </c>
      <c r="C65" s="280"/>
      <c r="D65" s="280"/>
      <c r="E65" s="280"/>
      <c r="F65" s="280"/>
      <c r="G65" s="280"/>
      <c r="H65" s="280"/>
      <c r="I65" s="280"/>
      <c r="J65" s="280"/>
      <c r="K65" s="280"/>
      <c r="L65" s="280"/>
      <c r="M65" s="280"/>
      <c r="N65" s="280"/>
      <c r="O65" s="280"/>
      <c r="P65" s="280"/>
      <c r="Q65" s="280"/>
      <c r="R65" s="280"/>
      <c r="S65" s="280"/>
      <c r="T65" s="281"/>
      <c r="U65" s="255"/>
      <c r="V65" s="256"/>
      <c r="W65" s="256"/>
      <c r="X65" s="256"/>
      <c r="Y65" s="256"/>
      <c r="Z65" s="256"/>
      <c r="AA65" s="256"/>
      <c r="AB65" s="256"/>
      <c r="AC65" s="256"/>
      <c r="AD65" s="256"/>
      <c r="AE65" s="256"/>
      <c r="AF65" s="282"/>
      <c r="AG65" s="245"/>
      <c r="AH65" s="245"/>
      <c r="AI65" s="245"/>
      <c r="AJ65" s="257"/>
      <c r="AK65" s="245"/>
      <c r="AL65" s="246"/>
      <c r="AM65" s="258"/>
      <c r="AN65" s="245"/>
      <c r="AO65" s="245"/>
      <c r="AP65" s="283"/>
      <c r="AQ65" s="260"/>
      <c r="AR65" s="256"/>
      <c r="AS65" s="256"/>
      <c r="AT65" s="282"/>
      <c r="AU65" s="256"/>
      <c r="AV65" s="256"/>
      <c r="AW65" s="256"/>
      <c r="AX65" s="284"/>
      <c r="AY65" s="250"/>
      <c r="AZ65" s="177"/>
      <c r="BA65" s="217"/>
      <c r="BB65" s="217"/>
    </row>
    <row r="66" spans="1:54" s="178" customFormat="1" ht="11.25" x14ac:dyDescent="0.2">
      <c r="A66" s="279"/>
      <c r="B66" s="280" t="s">
        <v>329</v>
      </c>
      <c r="C66" s="280"/>
      <c r="D66" s="280"/>
      <c r="E66" s="280"/>
      <c r="F66" s="280"/>
      <c r="G66" s="280"/>
      <c r="H66" s="280"/>
      <c r="I66" s="280"/>
      <c r="J66" s="280"/>
      <c r="K66" s="280"/>
      <c r="L66" s="280"/>
      <c r="M66" s="280"/>
      <c r="N66" s="280"/>
      <c r="O66" s="280"/>
      <c r="P66" s="280"/>
      <c r="Q66" s="280"/>
      <c r="R66" s="280"/>
      <c r="S66" s="280"/>
      <c r="T66" s="281"/>
      <c r="U66" s="255"/>
      <c r="V66" s="256"/>
      <c r="W66" s="256"/>
      <c r="X66" s="256"/>
      <c r="Y66" s="256"/>
      <c r="Z66" s="256"/>
      <c r="AA66" s="256"/>
      <c r="AB66" s="256"/>
      <c r="AC66" s="256"/>
      <c r="AD66" s="256"/>
      <c r="AE66" s="256"/>
      <c r="AF66" s="257"/>
      <c r="AG66" s="245"/>
      <c r="AH66" s="245"/>
      <c r="AI66" s="245"/>
      <c r="AJ66" s="257"/>
      <c r="AK66" s="245"/>
      <c r="AL66" s="246"/>
      <c r="AM66" s="258"/>
      <c r="AN66" s="245"/>
      <c r="AO66" s="245"/>
      <c r="AP66" s="283"/>
      <c r="AQ66" s="260"/>
      <c r="AR66" s="256"/>
      <c r="AS66" s="256"/>
      <c r="AT66" s="257"/>
      <c r="AU66" s="260"/>
      <c r="AV66" s="256"/>
      <c r="AW66" s="256"/>
      <c r="AX66" s="284"/>
      <c r="AY66" s="250"/>
      <c r="AZ66" s="177"/>
      <c r="BA66" s="217"/>
      <c r="BB66" s="217"/>
    </row>
    <row r="67" spans="1:54" s="178" customFormat="1" ht="11.25" x14ac:dyDescent="0.2">
      <c r="A67" s="279"/>
      <c r="B67" s="280" t="s">
        <v>330</v>
      </c>
      <c r="C67" s="280"/>
      <c r="D67" s="280"/>
      <c r="E67" s="280"/>
      <c r="F67" s="280"/>
      <c r="G67" s="280"/>
      <c r="H67" s="280"/>
      <c r="I67" s="280"/>
      <c r="J67" s="280"/>
      <c r="K67" s="280"/>
      <c r="L67" s="280"/>
      <c r="M67" s="280"/>
      <c r="N67" s="280"/>
      <c r="O67" s="280"/>
      <c r="P67" s="280"/>
      <c r="Q67" s="280"/>
      <c r="R67" s="280"/>
      <c r="S67" s="280"/>
      <c r="T67" s="285"/>
      <c r="U67" s="255"/>
      <c r="V67" s="256"/>
      <c r="W67" s="256"/>
      <c r="X67" s="256"/>
      <c r="Y67" s="256"/>
      <c r="Z67" s="256"/>
      <c r="AA67" s="256"/>
      <c r="AB67" s="256"/>
      <c r="AC67" s="256"/>
      <c r="AD67" s="256"/>
      <c r="AE67" s="256"/>
      <c r="AF67" s="257"/>
      <c r="AG67" s="245"/>
      <c r="AH67" s="245"/>
      <c r="AI67" s="245"/>
      <c r="AJ67" s="257"/>
      <c r="AK67" s="245"/>
      <c r="AL67" s="246"/>
      <c r="AM67" s="258"/>
      <c r="AN67" s="245"/>
      <c r="AO67" s="245"/>
      <c r="AP67" s="283"/>
      <c r="AQ67" s="260"/>
      <c r="AR67" s="256"/>
      <c r="AS67" s="256"/>
      <c r="AT67" s="257"/>
      <c r="AU67" s="260"/>
      <c r="AV67" s="256"/>
      <c r="AW67" s="256"/>
      <c r="AX67" s="284"/>
      <c r="AY67" s="250"/>
      <c r="AZ67" s="177"/>
      <c r="BA67" s="217"/>
      <c r="BB67" s="217"/>
    </row>
    <row r="68" spans="1:54" s="178" customFormat="1" ht="11.25" x14ac:dyDescent="0.2">
      <c r="A68" s="279"/>
      <c r="B68" s="280" t="s">
        <v>220</v>
      </c>
      <c r="C68" s="280"/>
      <c r="D68" s="280"/>
      <c r="E68" s="280"/>
      <c r="F68" s="280"/>
      <c r="G68" s="280"/>
      <c r="H68" s="280"/>
      <c r="I68" s="280"/>
      <c r="J68" s="280"/>
      <c r="K68" s="280"/>
      <c r="L68" s="280"/>
      <c r="M68" s="280"/>
      <c r="N68" s="280"/>
      <c r="O68" s="280"/>
      <c r="P68" s="280"/>
      <c r="Q68" s="280"/>
      <c r="R68" s="280"/>
      <c r="S68" s="280"/>
      <c r="T68" s="281"/>
      <c r="U68" s="255"/>
      <c r="V68" s="256"/>
      <c r="W68" s="256"/>
      <c r="X68" s="256"/>
      <c r="Y68" s="256"/>
      <c r="Z68" s="256"/>
      <c r="AA68" s="256"/>
      <c r="AB68" s="256"/>
      <c r="AC68" s="256"/>
      <c r="AD68" s="256"/>
      <c r="AE68" s="256"/>
      <c r="AF68" s="257"/>
      <c r="AG68" s="258"/>
      <c r="AH68" s="245"/>
      <c r="AI68" s="245"/>
      <c r="AJ68" s="257"/>
      <c r="AK68" s="245"/>
      <c r="AL68" s="246"/>
      <c r="AM68" s="258"/>
      <c r="AN68" s="245"/>
      <c r="AO68" s="245"/>
      <c r="AP68" s="283"/>
      <c r="AQ68" s="260"/>
      <c r="AR68" s="256"/>
      <c r="AS68" s="256"/>
      <c r="AT68" s="257"/>
      <c r="AU68" s="260"/>
      <c r="AV68" s="256"/>
      <c r="AW68" s="256"/>
      <c r="AX68" s="284"/>
      <c r="AY68" s="250"/>
      <c r="AZ68" s="177"/>
      <c r="BA68" s="217"/>
      <c r="BB68" s="217"/>
    </row>
    <row r="69" spans="1:54" s="178" customFormat="1" ht="11.25" x14ac:dyDescent="0.2">
      <c r="A69" s="279"/>
      <c r="B69" s="280" t="s">
        <v>331</v>
      </c>
      <c r="C69" s="280"/>
      <c r="D69" s="280"/>
      <c r="E69" s="280"/>
      <c r="F69" s="280"/>
      <c r="G69" s="280"/>
      <c r="H69" s="280"/>
      <c r="I69" s="280"/>
      <c r="J69" s="280"/>
      <c r="K69" s="280"/>
      <c r="L69" s="280"/>
      <c r="M69" s="280"/>
      <c r="N69" s="280"/>
      <c r="O69" s="280"/>
      <c r="P69" s="280"/>
      <c r="Q69" s="280"/>
      <c r="R69" s="280"/>
      <c r="S69" s="280"/>
      <c r="T69" s="285"/>
      <c r="U69" s="255"/>
      <c r="V69" s="256"/>
      <c r="W69" s="256"/>
      <c r="X69" s="256"/>
      <c r="Y69" s="256"/>
      <c r="Z69" s="256"/>
      <c r="AA69" s="256"/>
      <c r="AB69" s="256"/>
      <c r="AC69" s="256"/>
      <c r="AD69" s="256"/>
      <c r="AE69" s="256"/>
      <c r="AF69" s="257"/>
      <c r="AG69" s="258"/>
      <c r="AH69" s="245"/>
      <c r="AI69" s="245"/>
      <c r="AJ69" s="257"/>
      <c r="AK69" s="245"/>
      <c r="AL69" s="246"/>
      <c r="AM69" s="258"/>
      <c r="AN69" s="245"/>
      <c r="AO69" s="245"/>
      <c r="AP69" s="283"/>
      <c r="AQ69" s="260"/>
      <c r="AR69" s="256"/>
      <c r="AS69" s="256"/>
      <c r="AT69" s="257"/>
      <c r="AU69" s="260"/>
      <c r="AV69" s="256"/>
      <c r="AW69" s="256"/>
      <c r="AX69" s="284"/>
      <c r="AY69" s="250"/>
      <c r="AZ69" s="177"/>
      <c r="BA69" s="217"/>
      <c r="BB69" s="217"/>
    </row>
    <row r="70" spans="1:54" s="178" customFormat="1" ht="12" thickBot="1" x14ac:dyDescent="0.25">
      <c r="A70" s="286"/>
      <c r="B70" s="287" t="s">
        <v>332</v>
      </c>
      <c r="C70" s="287"/>
      <c r="D70" s="287"/>
      <c r="E70" s="287"/>
      <c r="F70" s="287"/>
      <c r="G70" s="287"/>
      <c r="H70" s="287"/>
      <c r="I70" s="287"/>
      <c r="J70" s="287"/>
      <c r="K70" s="287"/>
      <c r="L70" s="287"/>
      <c r="M70" s="287"/>
      <c r="N70" s="287"/>
      <c r="O70" s="287"/>
      <c r="P70" s="287"/>
      <c r="Q70" s="287"/>
      <c r="R70" s="287"/>
      <c r="S70" s="287"/>
      <c r="T70" s="288"/>
      <c r="U70" s="289"/>
      <c r="V70" s="265"/>
      <c r="W70" s="265"/>
      <c r="X70" s="265"/>
      <c r="Y70" s="265"/>
      <c r="Z70" s="265"/>
      <c r="AA70" s="265"/>
      <c r="AB70" s="265"/>
      <c r="AC70" s="265"/>
      <c r="AD70" s="265"/>
      <c r="AE70" s="265"/>
      <c r="AF70" s="290"/>
      <c r="AG70" s="291"/>
      <c r="AH70" s="292"/>
      <c r="AI70" s="292"/>
      <c r="AJ70" s="290"/>
      <c r="AK70" s="292"/>
      <c r="AL70" s="293"/>
      <c r="AM70" s="291"/>
      <c r="AN70" s="292"/>
      <c r="AO70" s="292"/>
      <c r="AP70" s="290"/>
      <c r="AQ70" s="264"/>
      <c r="AR70" s="265"/>
      <c r="AS70" s="265"/>
      <c r="AT70" s="290"/>
      <c r="AU70" s="264"/>
      <c r="AV70" s="265"/>
      <c r="AW70" s="265"/>
      <c r="AX70" s="294"/>
      <c r="AY70" s="250"/>
      <c r="AZ70" s="177"/>
      <c r="BA70" s="217"/>
      <c r="BB70" s="217"/>
    </row>
    <row r="71" spans="1:54" s="178" customFormat="1" ht="12" outlineLevel="1" thickTop="1" x14ac:dyDescent="0.2">
      <c r="A71" s="295"/>
      <c r="B71" s="296" t="s">
        <v>334</v>
      </c>
      <c r="C71" s="297"/>
      <c r="D71" s="297"/>
      <c r="E71" s="297"/>
      <c r="F71" s="297"/>
      <c r="G71" s="297"/>
      <c r="H71" s="297"/>
      <c r="I71" s="297"/>
      <c r="J71" s="297"/>
      <c r="K71" s="297"/>
      <c r="L71" s="297"/>
      <c r="M71" s="297"/>
      <c r="N71" s="297"/>
      <c r="O71" s="297"/>
      <c r="P71" s="297"/>
      <c r="Q71" s="297"/>
      <c r="R71" s="297"/>
      <c r="S71" s="298"/>
      <c r="T71" s="299"/>
      <c r="U71" s="270"/>
      <c r="V71" s="271"/>
      <c r="W71" s="271"/>
      <c r="X71" s="271"/>
      <c r="Y71" s="271"/>
      <c r="Z71" s="271"/>
      <c r="AA71" s="271"/>
      <c r="AB71" s="271"/>
      <c r="AC71" s="271"/>
      <c r="AD71" s="271"/>
      <c r="AE71" s="271"/>
      <c r="AF71" s="257"/>
      <c r="AG71" s="275"/>
      <c r="AH71" s="273"/>
      <c r="AI71" s="273"/>
      <c r="AJ71" s="257"/>
      <c r="AK71" s="273"/>
      <c r="AL71" s="274"/>
      <c r="AM71" s="275"/>
      <c r="AN71" s="273"/>
      <c r="AO71" s="273"/>
      <c r="AP71" s="300"/>
      <c r="AQ71" s="301"/>
      <c r="AR71" s="271"/>
      <c r="AS71" s="271"/>
      <c r="AT71" s="257"/>
      <c r="AU71" s="301"/>
      <c r="AV71" s="271"/>
      <c r="AW71" s="271"/>
      <c r="AX71" s="302"/>
      <c r="AY71" s="250"/>
      <c r="AZ71" s="177"/>
      <c r="BA71" s="217"/>
      <c r="BB71" s="217"/>
    </row>
    <row r="72" spans="1:54" s="178" customFormat="1" ht="11.25" outlineLevel="1" x14ac:dyDescent="0.2">
      <c r="A72" s="303"/>
      <c r="B72" s="280" t="s">
        <v>328</v>
      </c>
      <c r="C72" s="280"/>
      <c r="D72" s="280"/>
      <c r="E72" s="280"/>
      <c r="F72" s="280"/>
      <c r="G72" s="280"/>
      <c r="H72" s="280"/>
      <c r="I72" s="280"/>
      <c r="J72" s="280"/>
      <c r="K72" s="280"/>
      <c r="L72" s="280"/>
      <c r="M72" s="280"/>
      <c r="N72" s="280"/>
      <c r="O72" s="280"/>
      <c r="P72" s="280"/>
      <c r="Q72" s="280"/>
      <c r="R72" s="280"/>
      <c r="S72" s="304"/>
      <c r="T72" s="281" t="s">
        <v>335</v>
      </c>
      <c r="U72" s="255"/>
      <c r="V72" s="256"/>
      <c r="W72" s="256"/>
      <c r="X72" s="256"/>
      <c r="Y72" s="256"/>
      <c r="Z72" s="256"/>
      <c r="AA72" s="256"/>
      <c r="AB72" s="256"/>
      <c r="AC72" s="256"/>
      <c r="AD72" s="256"/>
      <c r="AE72" s="256"/>
      <c r="AF72" s="257">
        <f>AF56*$T$72</f>
        <v>0</v>
      </c>
      <c r="AG72" s="258"/>
      <c r="AH72" s="245"/>
      <c r="AI72" s="245"/>
      <c r="AJ72" s="300">
        <f>AJ56*9%</f>
        <v>0</v>
      </c>
      <c r="AK72" s="305"/>
      <c r="AL72" s="306"/>
      <c r="AM72" s="307"/>
      <c r="AN72" s="306"/>
      <c r="AO72" s="306"/>
      <c r="AP72" s="257">
        <f>AP56*9%</f>
        <v>0</v>
      </c>
      <c r="AQ72" s="258"/>
      <c r="AR72" s="245"/>
      <c r="AS72" s="245"/>
      <c r="AT72" s="300">
        <f>AT56*9%</f>
        <v>0</v>
      </c>
      <c r="AU72" s="258"/>
      <c r="AV72" s="245"/>
      <c r="AW72" s="245"/>
      <c r="AX72" s="308">
        <f>AX56*9%</f>
        <v>8.9999999999999998E-4</v>
      </c>
      <c r="AY72" s="309"/>
      <c r="AZ72" s="310"/>
    </row>
    <row r="73" spans="1:54" s="178" customFormat="1" ht="11.25" outlineLevel="1" x14ac:dyDescent="0.2">
      <c r="A73" s="303"/>
      <c r="B73" s="280" t="s">
        <v>329</v>
      </c>
      <c r="C73" s="280"/>
      <c r="D73" s="280"/>
      <c r="E73" s="280"/>
      <c r="F73" s="280"/>
      <c r="G73" s="280"/>
      <c r="H73" s="280"/>
      <c r="I73" s="280"/>
      <c r="J73" s="280"/>
      <c r="K73" s="280"/>
      <c r="L73" s="280"/>
      <c r="M73" s="280"/>
      <c r="N73" s="280"/>
      <c r="O73" s="280"/>
      <c r="P73" s="280"/>
      <c r="Q73" s="280"/>
      <c r="R73" s="280"/>
      <c r="S73" s="304"/>
      <c r="T73" s="281" t="s">
        <v>336</v>
      </c>
      <c r="U73" s="255"/>
      <c r="V73" s="256"/>
      <c r="W73" s="256"/>
      <c r="X73" s="256"/>
      <c r="Y73" s="306"/>
      <c r="Z73" s="306"/>
      <c r="AA73" s="306"/>
      <c r="AB73" s="256"/>
      <c r="AC73" s="256"/>
      <c r="AD73" s="256"/>
      <c r="AE73" s="256"/>
      <c r="AF73" s="257">
        <f>AF56*2%</f>
        <v>0</v>
      </c>
      <c r="AG73" s="258"/>
      <c r="AH73" s="245"/>
      <c r="AI73" s="245"/>
      <c r="AJ73" s="300">
        <f>AJ56*2%</f>
        <v>0</v>
      </c>
      <c r="AK73" s="305"/>
      <c r="AL73" s="306"/>
      <c r="AM73" s="307"/>
      <c r="AN73" s="306"/>
      <c r="AO73" s="306"/>
      <c r="AP73" s="257">
        <f>AP56*2%</f>
        <v>0</v>
      </c>
      <c r="AQ73" s="258"/>
      <c r="AR73" s="245"/>
      <c r="AS73" s="245"/>
      <c r="AT73" s="300">
        <f>AT56*2%</f>
        <v>0</v>
      </c>
      <c r="AU73" s="258"/>
      <c r="AV73" s="245"/>
      <c r="AW73" s="245"/>
      <c r="AX73" s="308">
        <f>AX56*2%</f>
        <v>2.0000000000000001E-4</v>
      </c>
      <c r="AY73" s="309"/>
      <c r="AZ73" s="310"/>
    </row>
    <row r="74" spans="1:54" s="178" customFormat="1" ht="11.25" outlineLevel="1" x14ac:dyDescent="0.2">
      <c r="A74" s="311"/>
      <c r="B74" s="280" t="s">
        <v>330</v>
      </c>
      <c r="C74" s="280"/>
      <c r="D74" s="280"/>
      <c r="E74" s="280"/>
      <c r="F74" s="280"/>
      <c r="G74" s="280"/>
      <c r="H74" s="280"/>
      <c r="I74" s="280"/>
      <c r="J74" s="280"/>
      <c r="K74" s="280"/>
      <c r="L74" s="280"/>
      <c r="M74" s="280"/>
      <c r="N74" s="280"/>
      <c r="O74" s="280"/>
      <c r="P74" s="280"/>
      <c r="Q74" s="280"/>
      <c r="R74" s="280"/>
      <c r="S74" s="304"/>
      <c r="T74" s="285">
        <v>0.2359</v>
      </c>
      <c r="U74" s="312"/>
      <c r="V74" s="306"/>
      <c r="W74" s="306"/>
      <c r="X74" s="306"/>
      <c r="Y74" s="306"/>
      <c r="Z74" s="306"/>
      <c r="AA74" s="306"/>
      <c r="AB74" s="306"/>
      <c r="AC74" s="306"/>
      <c r="AD74" s="306"/>
      <c r="AE74" s="306"/>
      <c r="AF74" s="257">
        <f>AC54*T74</f>
        <v>0</v>
      </c>
      <c r="AG74" s="258"/>
      <c r="AH74" s="245"/>
      <c r="AI74" s="245"/>
      <c r="AJ74" s="300">
        <f>AG54*T74</f>
        <v>0</v>
      </c>
      <c r="AK74" s="305"/>
      <c r="AL74" s="306"/>
      <c r="AM74" s="307"/>
      <c r="AN74" s="306"/>
      <c r="AO74" s="306"/>
      <c r="AP74" s="257">
        <f>AM54*T74</f>
        <v>0</v>
      </c>
      <c r="AQ74" s="258"/>
      <c r="AR74" s="245"/>
      <c r="AS74" s="245"/>
      <c r="AT74" s="300">
        <f>AQ54*T74</f>
        <v>0</v>
      </c>
      <c r="AU74" s="258"/>
      <c r="AV74" s="245"/>
      <c r="AW74" s="245"/>
      <c r="AX74" s="308">
        <f>ROUND(SUM(AU54*0.2409),2)</f>
        <v>0</v>
      </c>
      <c r="AY74" s="309"/>
      <c r="AZ74" s="310"/>
    </row>
    <row r="75" spans="1:54" s="178" customFormat="1" ht="11.25" outlineLevel="1" x14ac:dyDescent="0.2">
      <c r="A75" s="313"/>
      <c r="B75" s="280" t="s">
        <v>220</v>
      </c>
      <c r="C75" s="280"/>
      <c r="D75" s="280"/>
      <c r="E75" s="280"/>
      <c r="F75" s="280"/>
      <c r="G75" s="280"/>
      <c r="H75" s="280"/>
      <c r="I75" s="280"/>
      <c r="J75" s="280"/>
      <c r="K75" s="280"/>
      <c r="L75" s="280"/>
      <c r="M75" s="280"/>
      <c r="N75" s="280"/>
      <c r="O75" s="280"/>
      <c r="P75" s="280"/>
      <c r="Q75" s="280"/>
      <c r="R75" s="280"/>
      <c r="S75" s="304"/>
      <c r="T75" s="281"/>
      <c r="U75" s="312"/>
      <c r="V75" s="306"/>
      <c r="W75" s="306"/>
      <c r="X75" s="306"/>
      <c r="Y75" s="306"/>
      <c r="Z75" s="306"/>
      <c r="AA75" s="306"/>
      <c r="AB75" s="306"/>
      <c r="AC75" s="306"/>
      <c r="AD75" s="306"/>
      <c r="AE75" s="306"/>
      <c r="AF75" s="314">
        <f>AF56+AF72+AF73+AF74</f>
        <v>0</v>
      </c>
      <c r="AG75" s="258"/>
      <c r="AH75" s="245"/>
      <c r="AI75" s="245"/>
      <c r="AJ75" s="315">
        <f>AJ56+AJ72+AJ73+AJ74</f>
        <v>0</v>
      </c>
      <c r="AK75" s="305"/>
      <c r="AL75" s="306"/>
      <c r="AM75" s="307"/>
      <c r="AN75" s="306"/>
      <c r="AO75" s="306"/>
      <c r="AP75" s="314">
        <f>AP56+AP72+AP73+AP74</f>
        <v>0</v>
      </c>
      <c r="AQ75" s="258"/>
      <c r="AR75" s="245"/>
      <c r="AS75" s="245"/>
      <c r="AT75" s="315">
        <f>AT56+AT72+AT73+AT74</f>
        <v>0</v>
      </c>
      <c r="AU75" s="258"/>
      <c r="AV75" s="245"/>
      <c r="AW75" s="245"/>
      <c r="AX75" s="316">
        <f>AX56+AX72+AX73+AX74</f>
        <v>1.11E-2</v>
      </c>
      <c r="AY75" s="309"/>
      <c r="AZ75" s="310"/>
    </row>
    <row r="76" spans="1:54" s="178" customFormat="1" ht="11.25" outlineLevel="1" x14ac:dyDescent="0.2">
      <c r="A76" s="313"/>
      <c r="B76" s="280" t="s">
        <v>331</v>
      </c>
      <c r="C76" s="280"/>
      <c r="D76" s="280"/>
      <c r="E76" s="280"/>
      <c r="F76" s="280"/>
      <c r="G76" s="280"/>
      <c r="H76" s="280"/>
      <c r="I76" s="280"/>
      <c r="J76" s="280"/>
      <c r="K76" s="280"/>
      <c r="L76" s="280"/>
      <c r="M76" s="280"/>
      <c r="N76" s="280"/>
      <c r="O76" s="280"/>
      <c r="P76" s="280"/>
      <c r="Q76" s="280"/>
      <c r="R76" s="280"/>
      <c r="S76" s="304"/>
      <c r="T76" s="285">
        <v>0.21</v>
      </c>
      <c r="U76" s="317"/>
      <c r="V76" s="318"/>
      <c r="W76" s="318"/>
      <c r="X76" s="318"/>
      <c r="Y76" s="318"/>
      <c r="Z76" s="318"/>
      <c r="AA76" s="318"/>
      <c r="AB76" s="318"/>
      <c r="AC76" s="318"/>
      <c r="AD76" s="318"/>
      <c r="AE76" s="318"/>
      <c r="AF76" s="257">
        <f>AF75*$T$76</f>
        <v>0</v>
      </c>
      <c r="AG76" s="258"/>
      <c r="AH76" s="245"/>
      <c r="AI76" s="245"/>
      <c r="AJ76" s="300">
        <f>AJ75*$T$76</f>
        <v>0</v>
      </c>
      <c r="AK76" s="305"/>
      <c r="AL76" s="306"/>
      <c r="AM76" s="307"/>
      <c r="AN76" s="306"/>
      <c r="AO76" s="306"/>
      <c r="AP76" s="300">
        <f>AP75*$T$76</f>
        <v>0</v>
      </c>
      <c r="AQ76" s="258"/>
      <c r="AR76" s="245"/>
      <c r="AS76" s="245"/>
      <c r="AT76" s="300">
        <f>AT75*$T$76</f>
        <v>0</v>
      </c>
      <c r="AU76" s="258"/>
      <c r="AV76" s="245"/>
      <c r="AW76" s="245"/>
      <c r="AX76" s="308">
        <f>ROUND((AX75*0.22),2)</f>
        <v>0</v>
      </c>
      <c r="AY76" s="309"/>
      <c r="AZ76" s="310"/>
    </row>
    <row r="77" spans="1:54" s="178" customFormat="1" ht="12" outlineLevel="1" thickBot="1" x14ac:dyDescent="0.25">
      <c r="A77" s="319"/>
      <c r="B77" s="320" t="s">
        <v>332</v>
      </c>
      <c r="C77" s="320"/>
      <c r="D77" s="320"/>
      <c r="E77" s="320"/>
      <c r="F77" s="320"/>
      <c r="G77" s="320"/>
      <c r="H77" s="320"/>
      <c r="I77" s="320"/>
      <c r="J77" s="320"/>
      <c r="K77" s="320"/>
      <c r="L77" s="320"/>
      <c r="M77" s="320"/>
      <c r="N77" s="320"/>
      <c r="O77" s="320"/>
      <c r="P77" s="320"/>
      <c r="Q77" s="320"/>
      <c r="R77" s="320"/>
      <c r="S77" s="321"/>
      <c r="T77" s="322"/>
      <c r="U77" s="323"/>
      <c r="V77" s="324"/>
      <c r="W77" s="324"/>
      <c r="X77" s="324"/>
      <c r="Y77" s="324"/>
      <c r="Z77" s="324"/>
      <c r="AA77" s="324"/>
      <c r="AB77" s="324"/>
      <c r="AC77" s="324"/>
      <c r="AD77" s="324"/>
      <c r="AE77" s="324"/>
      <c r="AF77" s="325">
        <f>AF75+AF76</f>
        <v>0</v>
      </c>
      <c r="AG77" s="326"/>
      <c r="AH77" s="327"/>
      <c r="AI77" s="327"/>
      <c r="AJ77" s="328">
        <f>AJ75+AJ76</f>
        <v>0</v>
      </c>
      <c r="AK77" s="329"/>
      <c r="AL77" s="330"/>
      <c r="AM77" s="331"/>
      <c r="AN77" s="330"/>
      <c r="AO77" s="330"/>
      <c r="AP77" s="325">
        <f>AP75+AP76</f>
        <v>0</v>
      </c>
      <c r="AQ77" s="326"/>
      <c r="AR77" s="327"/>
      <c r="AS77" s="327"/>
      <c r="AT77" s="328">
        <f>AT75+AT76</f>
        <v>0</v>
      </c>
      <c r="AU77" s="326"/>
      <c r="AV77" s="327"/>
      <c r="AW77" s="327"/>
      <c r="AX77" s="332">
        <f>SUM(AX75:AX76)</f>
        <v>1.11E-2</v>
      </c>
      <c r="AY77" s="309"/>
      <c r="AZ77" s="310"/>
    </row>
    <row r="78" spans="1:54" s="178" customFormat="1" ht="13.5" thickTop="1" x14ac:dyDescent="0.2">
      <c r="A78" s="333"/>
      <c r="B78" s="334"/>
      <c r="C78" s="334"/>
      <c r="D78" s="334"/>
      <c r="E78" s="334"/>
      <c r="F78" s="334"/>
      <c r="G78" s="334"/>
      <c r="H78" s="334"/>
      <c r="I78" s="334"/>
      <c r="J78" s="334"/>
      <c r="K78" s="334"/>
      <c r="L78" s="334"/>
      <c r="M78" s="334"/>
      <c r="N78" s="334"/>
      <c r="O78" s="334"/>
      <c r="P78" s="334"/>
      <c r="Q78" s="334"/>
      <c r="R78" s="334"/>
      <c r="S78" s="334"/>
      <c r="T78" s="335"/>
      <c r="U78" s="336"/>
      <c r="V78" s="336"/>
      <c r="W78" s="336"/>
      <c r="X78" s="336"/>
      <c r="Y78" s="336"/>
      <c r="Z78" s="336"/>
      <c r="AA78" s="336"/>
      <c r="AB78" s="336"/>
      <c r="AC78" s="336"/>
      <c r="AD78" s="336"/>
      <c r="AE78" s="336"/>
      <c r="AF78" s="337"/>
      <c r="AG78" s="338"/>
      <c r="AH78" s="338"/>
      <c r="AI78" s="338"/>
      <c r="AJ78" s="339"/>
      <c r="AK78" s="340"/>
      <c r="AL78" s="340"/>
      <c r="AM78" s="340"/>
      <c r="AN78" s="340"/>
      <c r="AO78" s="340"/>
      <c r="AP78" s="341"/>
      <c r="AQ78" s="338"/>
      <c r="AR78" s="338"/>
      <c r="AS78" s="338"/>
      <c r="AT78" s="338"/>
      <c r="AU78" s="338"/>
      <c r="AV78" s="338"/>
      <c r="AW78" s="338"/>
      <c r="AX78" s="338"/>
      <c r="AY78" s="342"/>
      <c r="AZ78" s="310"/>
    </row>
    <row r="79" spans="1:54" s="178" customFormat="1" ht="12.75" x14ac:dyDescent="0.2">
      <c r="A79" s="333"/>
      <c r="B79" s="343" t="s">
        <v>337</v>
      </c>
      <c r="C79" s="343"/>
      <c r="D79" s="343"/>
      <c r="E79" s="343"/>
      <c r="F79" s="343"/>
      <c r="G79" s="343"/>
      <c r="H79" s="343"/>
      <c r="I79" s="343"/>
      <c r="J79" s="343"/>
      <c r="K79" s="343"/>
      <c r="L79" s="343"/>
      <c r="M79" s="343"/>
      <c r="N79" s="343"/>
      <c r="O79" s="343"/>
      <c r="P79" s="343"/>
      <c r="Q79" s="343"/>
      <c r="R79" s="343"/>
      <c r="S79" s="343"/>
      <c r="T79" s="335"/>
      <c r="U79" s="344"/>
      <c r="V79" s="344"/>
      <c r="W79" s="344"/>
      <c r="X79" s="344"/>
      <c r="Y79" s="344"/>
      <c r="Z79" s="344"/>
      <c r="AA79" s="344"/>
      <c r="AB79" s="344"/>
      <c r="AC79" s="344"/>
      <c r="AD79" s="344"/>
      <c r="AE79" s="344"/>
      <c r="AF79" s="345"/>
      <c r="AG79" s="344"/>
      <c r="AH79" s="344"/>
      <c r="AI79" s="344"/>
      <c r="AJ79" s="346"/>
      <c r="AK79" s="340"/>
      <c r="AL79" s="340"/>
      <c r="AM79" s="340"/>
      <c r="AN79" s="340"/>
      <c r="AO79" s="340"/>
      <c r="AP79" s="346"/>
      <c r="AQ79" s="344"/>
      <c r="AR79" s="344"/>
      <c r="AS79" s="344"/>
      <c r="AT79" s="347"/>
      <c r="AU79" s="344"/>
      <c r="AV79" s="344"/>
      <c r="AW79" s="344"/>
      <c r="AX79" s="347"/>
      <c r="AY79" s="342"/>
      <c r="AZ79" s="310"/>
    </row>
    <row r="80" spans="1:54" s="178" customFormat="1" ht="12.75" x14ac:dyDescent="0.2">
      <c r="A80" s="333"/>
      <c r="B80" s="343" t="s">
        <v>338</v>
      </c>
      <c r="C80" s="343"/>
      <c r="D80" s="343"/>
      <c r="E80" s="343"/>
      <c r="F80" s="343"/>
      <c r="G80" s="343"/>
      <c r="H80" s="343"/>
      <c r="I80" s="343"/>
      <c r="J80" s="343"/>
      <c r="K80" s="343"/>
      <c r="L80" s="343"/>
      <c r="M80" s="343"/>
      <c r="N80" s="343"/>
      <c r="O80" s="343"/>
      <c r="P80" s="343"/>
      <c r="Q80" s="343"/>
      <c r="R80" s="343"/>
      <c r="S80" s="343"/>
      <c r="T80" s="335"/>
      <c r="U80" s="344"/>
      <c r="V80" s="344"/>
      <c r="W80" s="344"/>
      <c r="X80" s="344"/>
      <c r="Y80" s="344"/>
      <c r="Z80" s="344"/>
      <c r="AA80" s="344"/>
      <c r="AB80" s="344"/>
      <c r="AC80" s="344"/>
      <c r="AD80" s="344"/>
      <c r="AE80" s="344"/>
      <c r="AF80" s="345"/>
      <c r="AG80" s="344"/>
      <c r="AH80" s="344"/>
      <c r="AI80" s="344"/>
      <c r="AJ80" s="346"/>
      <c r="AK80" s="348"/>
      <c r="AL80" s="340"/>
      <c r="AM80" s="340"/>
      <c r="AN80" s="340"/>
      <c r="AO80" s="340"/>
      <c r="AP80" s="346"/>
      <c r="AQ80" s="344"/>
      <c r="AR80" s="344"/>
      <c r="AS80" s="344"/>
      <c r="AT80" s="347"/>
      <c r="AU80" s="344"/>
      <c r="AV80" s="344"/>
      <c r="AW80" s="344"/>
      <c r="AX80" s="347"/>
      <c r="AY80" s="342"/>
      <c r="AZ80" s="310"/>
    </row>
    <row r="81" spans="1:52" s="178" customFormat="1" ht="12.75" x14ac:dyDescent="0.2">
      <c r="A81" s="333"/>
      <c r="B81" s="343" t="s">
        <v>339</v>
      </c>
      <c r="C81" s="343"/>
      <c r="D81" s="343"/>
      <c r="E81" s="343"/>
      <c r="F81" s="343"/>
      <c r="G81" s="343"/>
      <c r="H81" s="343"/>
      <c r="I81" s="343"/>
      <c r="J81" s="343"/>
      <c r="K81" s="343"/>
      <c r="L81" s="343"/>
      <c r="M81" s="343"/>
      <c r="N81" s="343"/>
      <c r="O81" s="343"/>
      <c r="P81" s="343"/>
      <c r="Q81" s="343"/>
      <c r="R81" s="343"/>
      <c r="S81" s="343"/>
      <c r="T81" s="335"/>
      <c r="U81" s="344"/>
      <c r="V81" s="344"/>
      <c r="W81" s="344"/>
      <c r="X81" s="344"/>
      <c r="Y81" s="344"/>
      <c r="Z81" s="344"/>
      <c r="AA81" s="344"/>
      <c r="AB81" s="344"/>
      <c r="AC81" s="344"/>
      <c r="AD81" s="344"/>
      <c r="AE81" s="344"/>
      <c r="AF81" s="347"/>
      <c r="AG81" s="344"/>
      <c r="AH81" s="344"/>
      <c r="AI81" s="344"/>
      <c r="AJ81" s="346"/>
      <c r="AK81" s="348"/>
      <c r="AL81" s="340"/>
      <c r="AM81" s="340"/>
      <c r="AN81" s="340"/>
      <c r="AO81" s="340"/>
      <c r="AP81" s="346"/>
      <c r="AQ81" s="344"/>
      <c r="AR81" s="344"/>
      <c r="AS81" s="344"/>
      <c r="AT81" s="347"/>
      <c r="AU81" s="344"/>
      <c r="AV81" s="344"/>
      <c r="AW81" s="344"/>
      <c r="AX81" s="347"/>
      <c r="AY81" s="342"/>
      <c r="AZ81" s="310"/>
    </row>
    <row r="82" spans="1:52" s="178" customFormat="1" ht="12.75" x14ac:dyDescent="0.2">
      <c r="A82" s="333"/>
      <c r="B82" s="349" t="s">
        <v>340</v>
      </c>
      <c r="C82" s="349"/>
      <c r="D82" s="349"/>
      <c r="E82" s="349"/>
      <c r="F82" s="349"/>
      <c r="G82" s="349"/>
      <c r="H82" s="349"/>
      <c r="I82" s="349"/>
      <c r="J82" s="349"/>
      <c r="K82" s="349"/>
      <c r="L82" s="349"/>
      <c r="M82" s="349"/>
      <c r="N82" s="349"/>
      <c r="O82" s="349"/>
      <c r="P82" s="349"/>
      <c r="Q82" s="349"/>
      <c r="R82" s="349"/>
      <c r="S82" s="349"/>
      <c r="T82" s="335"/>
      <c r="U82" s="344"/>
      <c r="V82" s="344"/>
      <c r="W82" s="344"/>
      <c r="X82" s="344"/>
      <c r="Y82" s="344"/>
      <c r="Z82" s="344"/>
      <c r="AA82" s="344"/>
      <c r="AB82" s="344"/>
      <c r="AC82" s="344"/>
      <c r="AD82" s="344"/>
      <c r="AE82" s="344"/>
      <c r="AF82" s="350"/>
      <c r="AG82" s="344"/>
      <c r="AH82" s="344"/>
      <c r="AI82" s="344"/>
      <c r="AJ82" s="351"/>
      <c r="AK82" s="348"/>
      <c r="AL82" s="340"/>
      <c r="AM82" s="340"/>
      <c r="AN82" s="340"/>
      <c r="AO82" s="340"/>
      <c r="AP82" s="351"/>
      <c r="AQ82" s="344"/>
      <c r="AR82" s="344"/>
      <c r="AS82" s="344"/>
      <c r="AT82" s="350"/>
      <c r="AU82" s="344"/>
      <c r="AV82" s="344"/>
      <c r="AW82" s="344"/>
      <c r="AX82" s="350"/>
      <c r="AY82" s="342"/>
      <c r="AZ82" s="310"/>
    </row>
    <row r="83" spans="1:52" x14ac:dyDescent="0.2">
      <c r="AM83" s="133" t="s">
        <v>341</v>
      </c>
    </row>
    <row r="84" spans="1:52" x14ac:dyDescent="0.2">
      <c r="C84" s="340"/>
      <c r="D84" s="340"/>
      <c r="E84" s="340"/>
      <c r="F84" s="340"/>
      <c r="G84" s="340"/>
      <c r="H84" s="340"/>
      <c r="I84" s="340"/>
      <c r="J84" s="340"/>
      <c r="K84" s="340"/>
      <c r="L84" s="340"/>
      <c r="M84" s="340"/>
      <c r="N84" s="340"/>
      <c r="O84" s="340"/>
      <c r="P84" s="340"/>
      <c r="Q84" s="340"/>
      <c r="R84" s="340"/>
      <c r="S84" s="340"/>
      <c r="T84" s="354"/>
      <c r="AR84" s="355"/>
      <c r="AS84" s="355"/>
      <c r="AT84" s="355"/>
      <c r="AU84" s="355"/>
      <c r="AV84" s="355"/>
      <c r="AY84" s="356"/>
    </row>
    <row r="85" spans="1:52" x14ac:dyDescent="0.2">
      <c r="B85" s="340"/>
      <c r="C85" s="340"/>
      <c r="D85" s="340"/>
      <c r="E85" s="340"/>
      <c r="F85" s="340"/>
      <c r="G85" s="340"/>
      <c r="H85" s="340"/>
      <c r="I85" s="340"/>
      <c r="J85" s="340"/>
      <c r="K85" s="340"/>
      <c r="L85" s="340"/>
      <c r="M85" s="340"/>
      <c r="N85" s="340"/>
      <c r="O85" s="340"/>
      <c r="P85" s="340"/>
      <c r="Q85" s="340"/>
      <c r="R85" s="340"/>
      <c r="S85" s="340"/>
      <c r="T85" s="354"/>
      <c r="AF85" s="340"/>
      <c r="AG85" s="340"/>
      <c r="AH85" s="340"/>
      <c r="AI85" s="340"/>
      <c r="AJ85" s="340"/>
      <c r="AK85" s="340"/>
      <c r="AL85" s="340"/>
      <c r="AM85" s="340"/>
      <c r="AN85" s="340"/>
      <c r="AO85" s="340"/>
      <c r="AP85" s="340"/>
      <c r="AQ85" s="340"/>
      <c r="AR85" s="340"/>
      <c r="AS85" s="340"/>
      <c r="AT85" s="340"/>
      <c r="AU85" s="340"/>
      <c r="AV85" s="340"/>
      <c r="AW85" s="340"/>
      <c r="AY85" s="357" t="s">
        <v>237</v>
      </c>
    </row>
    <row r="86" spans="1:52" x14ac:dyDescent="0.2">
      <c r="B86" s="348"/>
      <c r="C86" s="348"/>
      <c r="D86" s="348"/>
      <c r="E86" s="348"/>
      <c r="F86" s="348"/>
      <c r="G86" s="348"/>
      <c r="H86" s="340"/>
      <c r="I86" s="340"/>
      <c r="J86" s="340"/>
      <c r="K86" s="340"/>
      <c r="L86" s="340"/>
      <c r="M86" s="340"/>
      <c r="N86" s="340"/>
      <c r="O86" s="340"/>
      <c r="P86" s="340"/>
      <c r="Q86" s="340"/>
      <c r="R86" s="340"/>
      <c r="S86" s="340"/>
      <c r="T86" s="354"/>
      <c r="AF86" s="340"/>
      <c r="AG86" s="340"/>
      <c r="AH86" s="340"/>
      <c r="AI86" s="340"/>
      <c r="AJ86" s="340"/>
      <c r="AK86" s="340"/>
      <c r="AL86" s="340"/>
      <c r="AM86" s="340"/>
      <c r="AN86" s="340"/>
      <c r="AO86" s="340"/>
      <c r="AP86" s="340"/>
      <c r="AQ86" s="340"/>
      <c r="AR86" s="340"/>
      <c r="AS86" s="340"/>
      <c r="AT86" s="340"/>
      <c r="AU86" s="340"/>
      <c r="AV86" s="340"/>
      <c r="AW86" s="340"/>
      <c r="AX86" s="354"/>
      <c r="AY86" s="138"/>
    </row>
    <row r="87" spans="1:52" x14ac:dyDescent="0.2">
      <c r="B87" s="358"/>
      <c r="C87" s="358"/>
      <c r="D87" s="358"/>
      <c r="E87" s="358"/>
      <c r="F87" s="358"/>
      <c r="G87" s="358"/>
      <c r="H87" s="340"/>
      <c r="I87" s="340"/>
      <c r="J87" s="340"/>
      <c r="K87" s="340"/>
      <c r="L87" s="340"/>
      <c r="M87" s="340"/>
      <c r="O87" s="340"/>
      <c r="P87" s="340"/>
      <c r="Q87" s="340"/>
      <c r="R87" s="340"/>
      <c r="S87" s="340"/>
      <c r="T87" s="354"/>
      <c r="AF87" s="348"/>
      <c r="AG87" s="348"/>
      <c r="AH87" s="348"/>
      <c r="AI87" s="348"/>
      <c r="AJ87" s="348"/>
      <c r="AK87" s="348"/>
      <c r="AL87" s="340"/>
      <c r="AM87" s="340"/>
      <c r="AN87" s="340"/>
      <c r="AO87" s="340"/>
      <c r="AP87" s="340"/>
      <c r="AQ87" s="340"/>
      <c r="AR87" s="340"/>
      <c r="AS87" s="340"/>
      <c r="AT87" s="340"/>
      <c r="AV87" s="513"/>
      <c r="AW87" s="514"/>
      <c r="AX87" s="514"/>
      <c r="AY87" s="515"/>
    </row>
    <row r="88" spans="1:52" ht="14.25" customHeight="1" x14ac:dyDescent="0.2">
      <c r="H88" s="359"/>
      <c r="I88" s="359"/>
      <c r="J88" s="359"/>
      <c r="K88" s="359"/>
      <c r="L88" s="359"/>
      <c r="M88" s="359"/>
      <c r="N88" s="359"/>
      <c r="O88" s="359"/>
      <c r="P88" s="359"/>
      <c r="Q88" s="359"/>
      <c r="R88" s="359"/>
      <c r="S88" s="359"/>
      <c r="T88" s="354"/>
      <c r="AF88" s="358"/>
      <c r="AG88" s="358"/>
      <c r="AH88" s="358"/>
      <c r="AI88" s="358"/>
      <c r="AJ88" s="358"/>
      <c r="AK88" s="358"/>
      <c r="AL88" s="340"/>
      <c r="AM88" s="340"/>
      <c r="AN88" s="340"/>
      <c r="AO88" s="340"/>
      <c r="AP88" s="340"/>
      <c r="AQ88" s="340"/>
      <c r="AS88" s="340"/>
      <c r="AT88" s="340"/>
      <c r="AV88" s="504" t="s">
        <v>342</v>
      </c>
      <c r="AW88" s="504"/>
      <c r="AX88" s="504"/>
      <c r="AY88" s="504"/>
    </row>
    <row r="89" spans="1:52" x14ac:dyDescent="0.2">
      <c r="H89" s="355"/>
      <c r="I89" s="355"/>
      <c r="J89" s="355"/>
      <c r="K89" s="355"/>
      <c r="L89" s="355"/>
      <c r="M89" s="355"/>
      <c r="N89" s="355"/>
      <c r="O89" s="355"/>
      <c r="P89" s="355"/>
      <c r="Q89" s="355"/>
      <c r="R89" s="355"/>
      <c r="S89" s="355"/>
      <c r="T89" s="354"/>
      <c r="AF89" s="133"/>
      <c r="AK89" s="133"/>
      <c r="AL89" s="359"/>
      <c r="AM89" s="359"/>
      <c r="AN89" s="359"/>
      <c r="AO89" s="359"/>
      <c r="AP89" s="359"/>
      <c r="AQ89" s="359"/>
      <c r="AR89" s="359"/>
      <c r="AS89" s="359"/>
      <c r="AT89" s="359"/>
      <c r="AU89" s="359"/>
      <c r="AV89" s="359"/>
      <c r="AW89" s="359"/>
      <c r="AX89" s="354"/>
      <c r="AY89" s="138"/>
    </row>
    <row r="90" spans="1:52" x14ac:dyDescent="0.2">
      <c r="A90" s="340" t="s">
        <v>343</v>
      </c>
      <c r="AF90" s="133"/>
      <c r="AK90" s="133"/>
      <c r="AL90" s="359"/>
      <c r="AN90" s="355"/>
      <c r="AO90" s="355"/>
      <c r="AP90" s="355"/>
      <c r="AQ90" s="355"/>
      <c r="AR90" s="355"/>
      <c r="AS90" s="355"/>
      <c r="AT90" s="355"/>
      <c r="AU90" s="355"/>
      <c r="AV90" s="355"/>
      <c r="AW90" s="355"/>
      <c r="AX90" s="355"/>
      <c r="AY90" s="357" t="s">
        <v>344</v>
      </c>
    </row>
    <row r="91" spans="1:52" ht="15" customHeight="1" x14ac:dyDescent="0.2">
      <c r="AF91" s="133"/>
      <c r="AK91" s="133"/>
    </row>
    <row r="92" spans="1:52" ht="15" customHeight="1" x14ac:dyDescent="0.2">
      <c r="B92" s="359"/>
      <c r="C92" s="359"/>
      <c r="D92" s="359"/>
      <c r="E92" s="359"/>
      <c r="F92" s="359"/>
      <c r="G92" s="359"/>
      <c r="H92" s="359"/>
      <c r="I92" s="359"/>
      <c r="J92" s="359"/>
      <c r="K92" s="359"/>
      <c r="L92" s="359"/>
      <c r="M92" s="359"/>
      <c r="N92" s="359"/>
      <c r="O92" s="359"/>
      <c r="P92" s="359"/>
      <c r="Q92" s="359"/>
      <c r="R92" s="359"/>
      <c r="S92" s="359"/>
      <c r="T92" s="360"/>
      <c r="U92" s="361"/>
      <c r="AF92" s="133"/>
      <c r="AK92" s="133"/>
    </row>
    <row r="93" spans="1:52" ht="24" customHeight="1" x14ac:dyDescent="0.2">
      <c r="A93" s="583"/>
      <c r="B93" s="584"/>
      <c r="C93" s="584"/>
      <c r="D93" s="584"/>
      <c r="E93" s="584"/>
      <c r="F93" s="584"/>
      <c r="G93" s="585"/>
      <c r="H93" s="359"/>
      <c r="I93" s="507"/>
      <c r="J93" s="508"/>
      <c r="K93" s="508"/>
      <c r="L93" s="508"/>
      <c r="M93" s="508"/>
      <c r="N93" s="508"/>
      <c r="O93" s="509"/>
      <c r="P93" s="359"/>
      <c r="Q93" s="510"/>
      <c r="R93" s="511"/>
      <c r="S93" s="511"/>
      <c r="T93" s="512"/>
      <c r="AF93" s="133"/>
      <c r="AK93" s="133"/>
      <c r="AL93" s="359"/>
      <c r="AN93" s="513"/>
      <c r="AO93" s="514"/>
      <c r="AP93" s="514"/>
      <c r="AQ93" s="515"/>
      <c r="AR93" s="355"/>
      <c r="AS93" s="513"/>
      <c r="AT93" s="514"/>
      <c r="AU93" s="514"/>
      <c r="AV93" s="515"/>
      <c r="AX93" s="432"/>
      <c r="AY93" s="433"/>
    </row>
    <row r="94" spans="1:52" x14ac:dyDescent="0.2">
      <c r="A94" s="504" t="s">
        <v>345</v>
      </c>
      <c r="B94" s="504"/>
      <c r="C94" s="504"/>
      <c r="D94" s="504"/>
      <c r="E94" s="504"/>
      <c r="F94" s="504"/>
      <c r="G94" s="504"/>
      <c r="H94" s="359"/>
      <c r="I94" s="504" t="s">
        <v>346</v>
      </c>
      <c r="J94" s="504"/>
      <c r="K94" s="504"/>
      <c r="L94" s="504"/>
      <c r="M94" s="504"/>
      <c r="N94" s="504"/>
      <c r="O94" s="504"/>
      <c r="P94" s="359"/>
      <c r="Q94" s="505" t="s">
        <v>347</v>
      </c>
      <c r="R94" s="505"/>
      <c r="S94" s="505"/>
      <c r="T94" s="505"/>
      <c r="AF94" s="133"/>
      <c r="AK94" s="133"/>
      <c r="AN94" s="586" t="s">
        <v>346</v>
      </c>
      <c r="AO94" s="586"/>
      <c r="AP94" s="586"/>
      <c r="AQ94" s="586"/>
      <c r="AR94" s="355"/>
      <c r="AS94" s="586" t="s">
        <v>348</v>
      </c>
      <c r="AT94" s="586"/>
      <c r="AU94" s="586"/>
      <c r="AV94" s="586"/>
      <c r="AX94" s="587" t="s">
        <v>347</v>
      </c>
      <c r="AY94" s="587"/>
    </row>
    <row r="95" spans="1:52" x14ac:dyDescent="0.2">
      <c r="AN95" s="131"/>
      <c r="AO95" s="131"/>
      <c r="AP95" s="168"/>
      <c r="AQ95" s="168"/>
      <c r="AR95" s="362"/>
      <c r="AS95" s="362"/>
      <c r="AT95" s="362"/>
      <c r="AU95" s="362"/>
    </row>
  </sheetData>
  <mergeCells count="112">
    <mergeCell ref="A1:AY1"/>
    <mergeCell ref="A1:AY1"/>
    <mergeCell ref="A2:AY2"/>
    <mergeCell ref="AV87:AY87"/>
    <mergeCell ref="B47:S47"/>
    <mergeCell ref="B46:S46"/>
    <mergeCell ref="B45:S45"/>
    <mergeCell ref="B50:S50"/>
    <mergeCell ref="B51:S51"/>
    <mergeCell ref="B52:S52"/>
    <mergeCell ref="A94:G94"/>
    <mergeCell ref="I94:O94"/>
    <mergeCell ref="Q94:T94"/>
    <mergeCell ref="AN94:AQ94"/>
    <mergeCell ref="AS94:AV94"/>
    <mergeCell ref="AX94:AY94"/>
    <mergeCell ref="AV88:AY88"/>
    <mergeCell ref="A93:G93"/>
    <mergeCell ref="I93:O93"/>
    <mergeCell ref="Q93:T93"/>
    <mergeCell ref="AN93:AQ93"/>
    <mergeCell ref="AS93:AV93"/>
    <mergeCell ref="B53:S53"/>
    <mergeCell ref="AY54:AY56"/>
    <mergeCell ref="B44:S44"/>
    <mergeCell ref="B48:S48"/>
    <mergeCell ref="B49:S49"/>
    <mergeCell ref="B38:S38"/>
    <mergeCell ref="B39:S39"/>
    <mergeCell ref="B40:S40"/>
    <mergeCell ref="B41:S41"/>
    <mergeCell ref="B42:S42"/>
    <mergeCell ref="B43:S43"/>
    <mergeCell ref="B32:S32"/>
    <mergeCell ref="B33:S33"/>
    <mergeCell ref="B34:S34"/>
    <mergeCell ref="B35:S35"/>
    <mergeCell ref="B36:S36"/>
    <mergeCell ref="B37:S37"/>
    <mergeCell ref="AV25:AV29"/>
    <mergeCell ref="AW25:AW29"/>
    <mergeCell ref="AX25:AX29"/>
    <mergeCell ref="BA29:BB30"/>
    <mergeCell ref="B30:S30"/>
    <mergeCell ref="B31:S31"/>
    <mergeCell ref="AP25:AP29"/>
    <mergeCell ref="AQ25:AQ29"/>
    <mergeCell ref="AR25:AR29"/>
    <mergeCell ref="AS25:AS29"/>
    <mergeCell ref="AT25:AT29"/>
    <mergeCell ref="AU25:AU29"/>
    <mergeCell ref="AJ25:AJ29"/>
    <mergeCell ref="AK25:AK29"/>
    <mergeCell ref="AL25:AL29"/>
    <mergeCell ref="AM25:AM29"/>
    <mergeCell ref="AN25:AN29"/>
    <mergeCell ref="AO25:AO29"/>
    <mergeCell ref="AD25:AD29"/>
    <mergeCell ref="AE25:AE29"/>
    <mergeCell ref="AF25:AF29"/>
    <mergeCell ref="AG25:AG29"/>
    <mergeCell ref="AH25:AH29"/>
    <mergeCell ref="AI25:AI29"/>
    <mergeCell ref="AU23:AX24"/>
    <mergeCell ref="AY23:AY29"/>
    <mergeCell ref="V25:V29"/>
    <mergeCell ref="W25:W29"/>
    <mergeCell ref="X25:X29"/>
    <mergeCell ref="Y25:Y29"/>
    <mergeCell ref="Z25:Z29"/>
    <mergeCell ref="AA25:AA29"/>
    <mergeCell ref="AB25:AB29"/>
    <mergeCell ref="AC25:AC29"/>
    <mergeCell ref="A22:AX22"/>
    <mergeCell ref="A23:A29"/>
    <mergeCell ref="B23:S29"/>
    <mergeCell ref="T23:T29"/>
    <mergeCell ref="U23:U29"/>
    <mergeCell ref="V23:AA24"/>
    <mergeCell ref="AB23:AF24"/>
    <mergeCell ref="AG23:AJ24"/>
    <mergeCell ref="AK23:AP24"/>
    <mergeCell ref="AQ23:AT24"/>
    <mergeCell ref="M18:S18"/>
    <mergeCell ref="U18:X18"/>
    <mergeCell ref="Z18:AC18"/>
    <mergeCell ref="E19:F19"/>
    <mergeCell ref="H19:K19"/>
    <mergeCell ref="E20:F20"/>
    <mergeCell ref="H20:K20"/>
    <mergeCell ref="E14:Y15"/>
    <mergeCell ref="Z14:AC14"/>
    <mergeCell ref="Z15:AC15"/>
    <mergeCell ref="E17:K17"/>
    <mergeCell ref="M17:S17"/>
    <mergeCell ref="U17:X17"/>
    <mergeCell ref="Z17:AC17"/>
    <mergeCell ref="E8:K8"/>
    <mergeCell ref="E9:K9"/>
    <mergeCell ref="E11:K11"/>
    <mergeCell ref="M11:P11"/>
    <mergeCell ref="R11:AC11"/>
    <mergeCell ref="E12:K12"/>
    <mergeCell ref="M12:P12"/>
    <mergeCell ref="R12:AC12"/>
    <mergeCell ref="A3:AI3"/>
    <mergeCell ref="E6:K6"/>
    <mergeCell ref="M6:P6"/>
    <mergeCell ref="R6:AC6"/>
    <mergeCell ref="E7:K7"/>
    <mergeCell ref="M7:P7"/>
    <mergeCell ref="R7:AC7"/>
  </mergeCells>
  <conditionalFormatting sqref="E6:K6 M6:P6 R6:AC6 E8:K8 E11:K11 M11:P11 R11:AC11 E19:F19 H19:K19 AS93">
    <cfRule type="containsBlanks" dxfId="10" priority="11" stopIfTrue="1">
      <formula>LEN(TRIM(E6))=0</formula>
    </cfRule>
  </conditionalFormatting>
  <conditionalFormatting sqref="A93:G93">
    <cfRule type="containsBlanks" dxfId="9" priority="10" stopIfTrue="1">
      <formula>LEN(TRIM(A93))=0</formula>
    </cfRule>
  </conditionalFormatting>
  <conditionalFormatting sqref="I93:O93">
    <cfRule type="containsBlanks" dxfId="8" priority="9" stopIfTrue="1">
      <formula>LEN(TRIM(I93))=0</formula>
    </cfRule>
  </conditionalFormatting>
  <conditionalFormatting sqref="Q93:T93">
    <cfRule type="containsBlanks" dxfId="7" priority="8" stopIfTrue="1">
      <formula>LEN(TRIM(Q93))=0</formula>
    </cfRule>
  </conditionalFormatting>
  <conditionalFormatting sqref="AX93">
    <cfRule type="containsBlanks" dxfId="6" priority="7" stopIfTrue="1">
      <formula>LEN(TRIM(AX93))=0</formula>
    </cfRule>
  </conditionalFormatting>
  <conditionalFormatting sqref="AN93">
    <cfRule type="containsBlanks" dxfId="5" priority="6" stopIfTrue="1">
      <formula>LEN(TRIM(AN93))=0</formula>
    </cfRule>
  </conditionalFormatting>
  <conditionalFormatting sqref="AV87">
    <cfRule type="containsBlanks" dxfId="4" priority="5" stopIfTrue="1">
      <formula>LEN(TRIM(AV87))=0</formula>
    </cfRule>
  </conditionalFormatting>
  <conditionalFormatting sqref="E17:K17">
    <cfRule type="containsBlanks" dxfId="3" priority="4" stopIfTrue="1">
      <formula>LEN(TRIM(E17))=0</formula>
    </cfRule>
  </conditionalFormatting>
  <conditionalFormatting sqref="M17:S17">
    <cfRule type="containsBlanks" dxfId="2" priority="3" stopIfTrue="1">
      <formula>LEN(TRIM(M17))=0</formula>
    </cfRule>
  </conditionalFormatting>
  <conditionalFormatting sqref="U17:X17">
    <cfRule type="containsBlanks" dxfId="1" priority="2" stopIfTrue="1">
      <formula>LEN(TRIM(U17))=0</formula>
    </cfRule>
  </conditionalFormatting>
  <conditionalFormatting sqref="Z17:AC17">
    <cfRule type="containsBlanks" dxfId="0" priority="1" stopIfTrue="1">
      <formula>LEN(TRIM(Z17))=0</formula>
    </cfRule>
  </conditionalFormatting>
  <dataValidations count="2">
    <dataValidation type="list" allowBlank="1" showErrorMessage="1" errorTitle="Nepareizs formāts!" error="Lūdzu izvēlieties mēnesi no izvēlnes!_x000a_" sqref="H19:K19">
      <formula1>"Janvāris,Februāris,Marts,Aprīlis,Maijs,Jūnijs,Jūlijs,Augusts,Septembris,Oktobris,Novembris,Decembris"</formula1>
    </dataValidation>
    <dataValidation type="list" allowBlank="1" showErrorMessage="1" errorTitle="Nepareizs formāts" error="Lūdzu izvēlieties gadu no izvēlnes!" sqref="E19:F19">
      <formula1>"2016,2017,2018,2019,2020"</formula1>
    </dataValidation>
  </dataValidations>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BreakPreview" zoomScale="90" zoomScaleNormal="100" zoomScaleSheetLayoutView="90" workbookViewId="0">
      <selection activeCell="C11" sqref="C11"/>
    </sheetView>
  </sheetViews>
  <sheetFormatPr defaultRowHeight="15.75" x14ac:dyDescent="0.2"/>
  <cols>
    <col min="1" max="1" width="3.7109375" style="378" bestFit="1" customWidth="1"/>
    <col min="2" max="2" width="25.7109375" style="371" customWidth="1"/>
    <col min="3" max="3" width="78.140625" style="371" customWidth="1"/>
    <col min="4" max="16384" width="9.140625" style="371"/>
  </cols>
  <sheetData>
    <row r="1" spans="1:3" s="118" customFormat="1" x14ac:dyDescent="0.25">
      <c r="B1" s="119"/>
      <c r="C1" s="379" t="s">
        <v>395</v>
      </c>
    </row>
    <row r="2" spans="1:3" s="118" customFormat="1" ht="31.5" customHeight="1" x14ac:dyDescent="0.25">
      <c r="A2" s="462" t="s">
        <v>244</v>
      </c>
      <c r="B2" s="463"/>
      <c r="C2" s="463"/>
    </row>
    <row r="3" spans="1:3" x14ac:dyDescent="0.2">
      <c r="A3" s="598" t="s">
        <v>393</v>
      </c>
      <c r="B3" s="598"/>
      <c r="C3" s="598"/>
    </row>
    <row r="4" spans="1:3" ht="26.25" customHeight="1" x14ac:dyDescent="0.2">
      <c r="A4" s="373" t="s">
        <v>390</v>
      </c>
      <c r="B4" s="374" t="s">
        <v>350</v>
      </c>
      <c r="C4" s="374" t="s">
        <v>351</v>
      </c>
    </row>
    <row r="5" spans="1:3" x14ac:dyDescent="0.2">
      <c r="A5" s="596">
        <v>1</v>
      </c>
      <c r="B5" s="597" t="s">
        <v>352</v>
      </c>
      <c r="C5" s="376" t="s">
        <v>353</v>
      </c>
    </row>
    <row r="6" spans="1:3" x14ac:dyDescent="0.2">
      <c r="A6" s="596"/>
      <c r="B6" s="597"/>
      <c r="C6" s="375" t="s">
        <v>354</v>
      </c>
    </row>
    <row r="7" spans="1:3" ht="18.75" x14ac:dyDescent="0.2">
      <c r="A7" s="596"/>
      <c r="B7" s="597"/>
      <c r="C7" s="375" t="s">
        <v>391</v>
      </c>
    </row>
    <row r="8" spans="1:3" x14ac:dyDescent="0.2">
      <c r="A8" s="596"/>
      <c r="B8" s="597"/>
      <c r="C8" s="375" t="s">
        <v>355</v>
      </c>
    </row>
    <row r="9" spans="1:3" x14ac:dyDescent="0.2">
      <c r="A9" s="596"/>
      <c r="B9" s="597"/>
      <c r="C9" s="375" t="s">
        <v>356</v>
      </c>
    </row>
    <row r="10" spans="1:3" x14ac:dyDescent="0.2">
      <c r="A10" s="596"/>
      <c r="B10" s="597"/>
      <c r="C10" s="375" t="s">
        <v>357</v>
      </c>
    </row>
    <row r="11" spans="1:3" x14ac:dyDescent="0.2">
      <c r="A11" s="596"/>
      <c r="B11" s="597"/>
      <c r="C11" s="375" t="s">
        <v>358</v>
      </c>
    </row>
    <row r="12" spans="1:3" x14ac:dyDescent="0.2">
      <c r="A12" s="596"/>
      <c r="B12" s="597"/>
      <c r="C12" s="375" t="s">
        <v>359</v>
      </c>
    </row>
    <row r="13" spans="1:3" ht="31.5" x14ac:dyDescent="0.2">
      <c r="A13" s="596"/>
      <c r="B13" s="597"/>
      <c r="C13" s="372" t="s">
        <v>360</v>
      </c>
    </row>
    <row r="14" spans="1:3" x14ac:dyDescent="0.2">
      <c r="A14" s="596"/>
      <c r="B14" s="597"/>
      <c r="C14" s="372" t="s">
        <v>361</v>
      </c>
    </row>
    <row r="15" spans="1:3" ht="31.5" x14ac:dyDescent="0.2">
      <c r="A15" s="596"/>
      <c r="B15" s="597"/>
      <c r="C15" s="372" t="s">
        <v>362</v>
      </c>
    </row>
    <row r="16" spans="1:3" x14ac:dyDescent="0.2">
      <c r="A16" s="596">
        <v>2</v>
      </c>
      <c r="B16" s="597" t="s">
        <v>363</v>
      </c>
      <c r="C16" s="372" t="s">
        <v>364</v>
      </c>
    </row>
    <row r="17" spans="1:3" ht="31.5" x14ac:dyDescent="0.2">
      <c r="A17" s="596"/>
      <c r="B17" s="597"/>
      <c r="C17" s="372" t="s">
        <v>365</v>
      </c>
    </row>
    <row r="18" spans="1:3" ht="31.5" x14ac:dyDescent="0.2">
      <c r="A18" s="596"/>
      <c r="B18" s="597"/>
      <c r="C18" s="372" t="s">
        <v>366</v>
      </c>
    </row>
    <row r="19" spans="1:3" ht="31.5" x14ac:dyDescent="0.2">
      <c r="A19" s="373">
        <v>3</v>
      </c>
      <c r="B19" s="375" t="s">
        <v>367</v>
      </c>
      <c r="C19" s="372" t="s">
        <v>368</v>
      </c>
    </row>
    <row r="20" spans="1:3" ht="63" x14ac:dyDescent="0.2">
      <c r="A20" s="596">
        <v>4</v>
      </c>
      <c r="B20" s="597" t="s">
        <v>369</v>
      </c>
      <c r="C20" s="372" t="s">
        <v>370</v>
      </c>
    </row>
    <row r="21" spans="1:3" ht="63" x14ac:dyDescent="0.2">
      <c r="A21" s="596"/>
      <c r="B21" s="597"/>
      <c r="C21" s="372" t="s">
        <v>371</v>
      </c>
    </row>
    <row r="22" spans="1:3" ht="31.5" x14ac:dyDescent="0.2">
      <c r="A22" s="596"/>
      <c r="B22" s="597"/>
      <c r="C22" s="372" t="s">
        <v>372</v>
      </c>
    </row>
    <row r="23" spans="1:3" ht="31.5" x14ac:dyDescent="0.2">
      <c r="A23" s="596">
        <v>5</v>
      </c>
      <c r="B23" s="597" t="s">
        <v>373</v>
      </c>
      <c r="C23" s="372" t="s">
        <v>374</v>
      </c>
    </row>
    <row r="24" spans="1:3" ht="31.5" x14ac:dyDescent="0.2">
      <c r="A24" s="596"/>
      <c r="B24" s="597"/>
      <c r="C24" s="372" t="s">
        <v>375</v>
      </c>
    </row>
    <row r="25" spans="1:3" x14ac:dyDescent="0.2">
      <c r="A25" s="596"/>
      <c r="B25" s="597"/>
      <c r="C25" s="377" t="s">
        <v>376</v>
      </c>
    </row>
    <row r="26" spans="1:3" ht="31.5" x14ac:dyDescent="0.2">
      <c r="A26" s="596"/>
      <c r="B26" s="597"/>
      <c r="C26" s="372" t="s">
        <v>377</v>
      </c>
    </row>
    <row r="27" spans="1:3" x14ac:dyDescent="0.2">
      <c r="A27" s="596"/>
      <c r="B27" s="597"/>
      <c r="C27" s="372" t="s">
        <v>378</v>
      </c>
    </row>
    <row r="28" spans="1:3" x14ac:dyDescent="0.2">
      <c r="A28" s="596"/>
      <c r="B28" s="597"/>
      <c r="C28" s="375" t="s">
        <v>379</v>
      </c>
    </row>
    <row r="29" spans="1:3" x14ac:dyDescent="0.2">
      <c r="A29" s="596">
        <v>7</v>
      </c>
      <c r="B29" s="597" t="s">
        <v>363</v>
      </c>
      <c r="C29" s="372" t="s">
        <v>364</v>
      </c>
    </row>
    <row r="30" spans="1:3" ht="31.5" x14ac:dyDescent="0.2">
      <c r="A30" s="596"/>
      <c r="B30" s="597"/>
      <c r="C30" s="372" t="s">
        <v>380</v>
      </c>
    </row>
    <row r="31" spans="1:3" ht="31.5" x14ac:dyDescent="0.2">
      <c r="A31" s="596"/>
      <c r="B31" s="597"/>
      <c r="C31" s="372" t="s">
        <v>381</v>
      </c>
    </row>
    <row r="32" spans="1:3" ht="31.5" x14ac:dyDescent="0.2">
      <c r="A32" s="373">
        <v>8</v>
      </c>
      <c r="B32" s="375" t="s">
        <v>367</v>
      </c>
      <c r="C32" s="372" t="s">
        <v>368</v>
      </c>
    </row>
    <row r="33" spans="1:3" ht="31.5" x14ac:dyDescent="0.2">
      <c r="A33" s="596">
        <v>9</v>
      </c>
      <c r="B33" s="597" t="s">
        <v>369</v>
      </c>
      <c r="C33" s="372" t="s">
        <v>382</v>
      </c>
    </row>
    <row r="34" spans="1:3" x14ac:dyDescent="0.2">
      <c r="A34" s="596"/>
      <c r="B34" s="597"/>
      <c r="C34" s="372" t="s">
        <v>392</v>
      </c>
    </row>
    <row r="35" spans="1:3" ht="31.5" x14ac:dyDescent="0.2">
      <c r="A35" s="596">
        <v>10</v>
      </c>
      <c r="B35" s="597" t="s">
        <v>373</v>
      </c>
      <c r="C35" s="372" t="s">
        <v>374</v>
      </c>
    </row>
    <row r="36" spans="1:3" ht="31.5" x14ac:dyDescent="0.2">
      <c r="A36" s="596"/>
      <c r="B36" s="597"/>
      <c r="C36" s="372" t="s">
        <v>375</v>
      </c>
    </row>
    <row r="37" spans="1:3" x14ac:dyDescent="0.2">
      <c r="A37" s="596"/>
      <c r="B37" s="597"/>
      <c r="C37" s="377" t="s">
        <v>376</v>
      </c>
    </row>
    <row r="38" spans="1:3" x14ac:dyDescent="0.2">
      <c r="A38" s="596"/>
      <c r="B38" s="597"/>
      <c r="C38" s="372" t="s">
        <v>383</v>
      </c>
    </row>
    <row r="39" spans="1:3" x14ac:dyDescent="0.2">
      <c r="A39" s="596"/>
      <c r="B39" s="597"/>
      <c r="C39" s="372" t="s">
        <v>384</v>
      </c>
    </row>
    <row r="40" spans="1:3" ht="47.25" x14ac:dyDescent="0.2">
      <c r="A40" s="373">
        <v>11</v>
      </c>
      <c r="B40" s="375" t="s">
        <v>385</v>
      </c>
      <c r="C40" s="372" t="s">
        <v>386</v>
      </c>
    </row>
    <row r="41" spans="1:3" x14ac:dyDescent="0.2">
      <c r="A41" s="596">
        <v>12</v>
      </c>
      <c r="B41" s="597" t="s">
        <v>387</v>
      </c>
      <c r="C41" s="372" t="s">
        <v>388</v>
      </c>
    </row>
    <row r="42" spans="1:3" x14ac:dyDescent="0.2">
      <c r="A42" s="596"/>
      <c r="B42" s="597"/>
      <c r="C42" s="375" t="s">
        <v>389</v>
      </c>
    </row>
  </sheetData>
  <mergeCells count="18">
    <mergeCell ref="A3:C3"/>
    <mergeCell ref="B23:B28"/>
    <mergeCell ref="A20:A22"/>
    <mergeCell ref="B20:B22"/>
    <mergeCell ref="A16:A18"/>
    <mergeCell ref="B16:B18"/>
    <mergeCell ref="A5:A15"/>
    <mergeCell ref="B5:B15"/>
    <mergeCell ref="A2:C2"/>
    <mergeCell ref="A41:A42"/>
    <mergeCell ref="B41:B42"/>
    <mergeCell ref="A33:A34"/>
    <mergeCell ref="B33:B34"/>
    <mergeCell ref="A35:A39"/>
    <mergeCell ref="B35:B39"/>
    <mergeCell ref="A29:A31"/>
    <mergeCell ref="B29:B31"/>
    <mergeCell ref="A23:A28"/>
  </mergeCells>
  <pageMargins left="0.9055118110236221" right="0.9055118110236221" top="0.55118110236220474" bottom="0.1574803149606299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12</vt:i4>
      </vt:variant>
      <vt:variant>
        <vt:lpstr>Diapazoni ar nosaukumiem</vt:lpstr>
      </vt:variant>
      <vt:variant>
        <vt:i4>9</vt:i4>
      </vt:variant>
    </vt:vector>
  </HeadingPairs>
  <TitlesOfParts>
    <vt:vector size="21" baseType="lpstr">
      <vt:lpstr>1.piel.-attiecināmās</vt:lpstr>
      <vt:lpstr>1.piel.-neattiecināmās</vt:lpstr>
      <vt:lpstr>9.pielikums</vt:lpstr>
      <vt:lpstr>10.pielilkums</vt:lpstr>
      <vt:lpstr>11.pielikums</vt:lpstr>
      <vt:lpstr>12.pielikums</vt:lpstr>
      <vt:lpstr>13.pielikums</vt:lpstr>
      <vt:lpstr>15.pielikums</vt:lpstr>
      <vt:lpstr>17.pielikums</vt:lpstr>
      <vt:lpstr>18.pielikums</vt:lpstr>
      <vt:lpstr>19.pielikums</vt:lpstr>
      <vt:lpstr>20.pielikums</vt:lpstr>
      <vt:lpstr>'1.piel.-attiecināmās'!Drukas_apgabals</vt:lpstr>
      <vt:lpstr>'17.pielikums'!Drukas_apgabals</vt:lpstr>
      <vt:lpstr>'1.piel.-attiecināmās'!Drukāt_virsrakstus</vt:lpstr>
      <vt:lpstr>'1.piel.-attiecināmās'!Excel_BuiltIn_Print_Titles</vt:lpstr>
      <vt:lpstr>'1.piel.-attiecināmās'!Excel_BuiltIn_Print_Titles</vt:lpstr>
      <vt:lpstr>Excel_BuiltIn_Print_Titles_1</vt:lpstr>
      <vt:lpstr>Excel_BuiltIn_Print_Titles_1_1</vt:lpstr>
      <vt:lpstr>Excel_BuiltIn_Print_Titles_1_1_1</vt:lpstr>
      <vt:lpstr>Excel_BuiltIn_Print_Titles_1_1_1_1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dc:creator>
  <cp:lastModifiedBy>aivars</cp:lastModifiedBy>
  <cp:lastPrinted>2017-06-14T08:48:53Z</cp:lastPrinted>
  <dcterms:created xsi:type="dcterms:W3CDTF">2016-11-23T07:09:01Z</dcterms:created>
  <dcterms:modified xsi:type="dcterms:W3CDTF">2017-06-16T11:10:31Z</dcterms:modified>
</cp:coreProperties>
</file>